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Сайт\2020\прейскурант\"/>
    </mc:Choice>
  </mc:AlternateContent>
  <bookViews>
    <workbookView xWindow="0" yWindow="0" windowWidth="23040" windowHeight="9192" tabRatio="812" firstSheet="27" activeTab="35"/>
  </bookViews>
  <sheets>
    <sheet name="титул" sheetId="70" r:id="rId1"/>
    <sheet name="1.АПП" sheetId="1" r:id="rId2"/>
    <sheet name="2.Cтационар" sheetId="40" r:id="rId3"/>
    <sheet name="3.Амб.операции" sheetId="58" r:id="rId4"/>
    <sheet name="4.Хирургия" sheetId="8" r:id="rId5"/>
    <sheet name="5.Процедуры" sheetId="18" r:id="rId6"/>
    <sheet name="6.1.Клинические" sheetId="30" r:id="rId7"/>
    <sheet name="6.2.Биохимия" sheetId="38" r:id="rId8"/>
    <sheet name="6.3.Иммунология" sheetId="23" r:id="rId9"/>
    <sheet name="6.4.ИФА" sheetId="37" r:id="rId10"/>
    <sheet name="6.5.Гистология" sheetId="25" r:id="rId11"/>
    <sheet name="6.6.Цитология" sheetId="50" r:id="rId12"/>
    <sheet name="6.8.ПЦР" sheetId="60" r:id="rId13"/>
    <sheet name="6.9.БАК" sheetId="59" r:id="rId14"/>
    <sheet name="7.Рентген" sheetId="2" r:id="rId15"/>
    <sheet name="7.2.КТ" sheetId="65" r:id="rId16"/>
    <sheet name="7.3.МРТ" sheetId="64" r:id="rId17"/>
    <sheet name="7.5.Радиоизотоп" sheetId="56" r:id="rId18"/>
    <sheet name="8.УЗИ" sheetId="4" r:id="rId19"/>
    <sheet name="9.Эндоскопия" sheetId="3" r:id="rId20"/>
    <sheet name="10.ЭКГ" sheetId="5" r:id="rId21"/>
    <sheet name="11.Физиолечение" sheetId="15" r:id="rId22"/>
    <sheet name="12.Массаж, ЛФК" sheetId="14" r:id="rId23"/>
    <sheet name="13.Прочие" sheetId="17" r:id="rId24"/>
    <sheet name="Уролог" sheetId="11" state="hidden" r:id="rId25"/>
    <sheet name="14.Ангиография" sheetId="48" r:id="rId26"/>
    <sheet name="15.Анестезиология" sheetId="44" r:id="rId27"/>
    <sheet name="16.Сервис" sheetId="45" r:id="rId28"/>
    <sheet name="17.ПАО" sheetId="73" r:id="rId29"/>
    <sheet name="18.Кардиохирургия" sheetId="55" r:id="rId30"/>
    <sheet name="19.Логопед" sheetId="54" r:id="rId31"/>
    <sheet name="20.Нейрохирургия" sheetId="61" r:id="rId32"/>
    <sheet name="21.Сосудистая" sheetId="63" r:id="rId33"/>
    <sheet name="22.Неврология" sheetId="66" r:id="rId34"/>
    <sheet name="23.РИК" sheetId="69" r:id="rId35"/>
    <sheet name="24.Травматология" sheetId="67" r:id="rId36"/>
    <sheet name="25.Телемониторинг" sheetId="68" r:id="rId37"/>
    <sheet name="26.Онкология" sheetId="72" r:id="rId38"/>
    <sheet name="27.Экскурсия" sheetId="74" r:id="rId39"/>
  </sheets>
  <definedNames>
    <definedName name="_xlnm.Print_Titles" localSheetId="1">'1.АПП'!$3:$3</definedName>
    <definedName name="_xlnm.Print_Titles" localSheetId="22">'12.Массаж, ЛФК'!$3:$3</definedName>
    <definedName name="_xlnm.Print_Titles" localSheetId="23">'13.Прочие'!$2:$3</definedName>
    <definedName name="_xlnm.Print_Titles" localSheetId="28">'17.ПАО'!$3:$3</definedName>
    <definedName name="_xlnm.Print_Titles" localSheetId="3">'3.Амб.операции'!$3:$3</definedName>
    <definedName name="_xlnm.Print_Titles" localSheetId="5">'5.Процедуры'!$3:$3</definedName>
    <definedName name="_xlnm.Print_Titles" localSheetId="6">'6.1.Клинические'!$2:$2</definedName>
    <definedName name="_xlnm.Print_Titles" localSheetId="7">'6.2.Биохимия'!$2:$2</definedName>
    <definedName name="_xlnm.Print_Titles" localSheetId="10">'6.5.Гистология'!$3:$3</definedName>
    <definedName name="_xlnm.Print_Titles" localSheetId="13">'6.9.БАК'!$2:$2</definedName>
    <definedName name="_xlnm.Print_Titles" localSheetId="16">'7.3.МРТ'!$3:$3</definedName>
    <definedName name="_xlnm.Print_Titles" localSheetId="14">'7.Рентген'!$3:$3</definedName>
    <definedName name="_xlnm.Print_Titles" localSheetId="18">'8.УЗИ'!$3:$3</definedName>
    <definedName name="_xlnm.Print_Area" localSheetId="22">'12.Массаж, ЛФК'!$A$1:$E$27</definedName>
    <definedName name="_xlnm.Print_Area" localSheetId="25">'14.Ангиография'!$A$1:$F$24</definedName>
    <definedName name="_xlnm.Print_Area" localSheetId="26">'15.Анестезиология'!$A$1:$E$7</definedName>
    <definedName name="_xlnm.Print_Area" localSheetId="28">'17.ПАО'!$A$1:$D$7</definedName>
    <definedName name="_xlnm.Print_Area" localSheetId="29">'18.Кардиохирургия'!$A$1:$E$19</definedName>
    <definedName name="_xlnm.Print_Area" localSheetId="2">'2.Cтационар'!$A$1:$E$33</definedName>
    <definedName name="_xlnm.Print_Area" localSheetId="4">'4.Хирургия'!$A$1:$E$42</definedName>
    <definedName name="_xlnm.Print_Area" localSheetId="5">'5.Процедуры'!$A$1:$E$7</definedName>
    <definedName name="_xlnm.Print_Area" localSheetId="9">'6.4.ИФА'!$A$1:$E$60</definedName>
    <definedName name="_xlnm.Print_Area" localSheetId="10">'6.5.Гистология'!$A$1:$E$13</definedName>
    <definedName name="_xlnm.Print_Area" localSheetId="16">'7.3.МРТ'!$A$1:$E$42</definedName>
    <definedName name="_xlnm.Print_Area" localSheetId="18">'8.УЗИ'!$A$1:$E$26</definedName>
  </definedNames>
  <calcPr calcId="162913" refMode="R1C1"/>
</workbook>
</file>

<file path=xl/calcChain.xml><?xml version="1.0" encoding="utf-8"?>
<calcChain xmlns="http://schemas.openxmlformats.org/spreadsheetml/2006/main">
  <c r="D10" i="45" l="1"/>
  <c r="D9" i="45"/>
  <c r="D8" i="45"/>
  <c r="D7" i="45"/>
  <c r="E8" i="11"/>
  <c r="E9" i="11" s="1"/>
  <c r="C9" i="11"/>
  <c r="D9" i="11"/>
  <c r="T9" i="11"/>
  <c r="E10" i="11"/>
  <c r="E11" i="11" s="1"/>
  <c r="C11" i="11"/>
  <c r="D11" i="11"/>
  <c r="T11" i="11"/>
  <c r="E12" i="11"/>
  <c r="E13" i="11" s="1"/>
  <c r="C13" i="11"/>
  <c r="D13" i="11"/>
  <c r="T13" i="11"/>
  <c r="E14" i="11"/>
  <c r="E15" i="11" s="1"/>
  <c r="C15" i="11"/>
  <c r="D15" i="11"/>
  <c r="T15" i="11"/>
  <c r="E16" i="11"/>
  <c r="E17" i="11" s="1"/>
  <c r="F16" i="11" s="1"/>
  <c r="C17" i="11"/>
  <c r="D17" i="11"/>
  <c r="C18" i="11"/>
  <c r="E18" i="11" s="1"/>
  <c r="E19" i="11" s="1"/>
  <c r="C19" i="11"/>
  <c r="D19" i="11"/>
  <c r="T19" i="11"/>
  <c r="E20" i="11"/>
  <c r="E21" i="11" s="1"/>
  <c r="F20" i="11" s="1"/>
  <c r="C21" i="11"/>
  <c r="D21" i="11"/>
  <c r="T21" i="11"/>
  <c r="E22" i="11"/>
  <c r="E23" i="11" s="1"/>
  <c r="C23" i="11"/>
  <c r="D23" i="11"/>
  <c r="T23" i="11"/>
  <c r="E24" i="11"/>
  <c r="E25" i="11" s="1"/>
  <c r="C25" i="11"/>
  <c r="D25" i="11"/>
  <c r="T25" i="11"/>
  <c r="E26" i="11"/>
  <c r="E27" i="11" s="1"/>
  <c r="C27" i="11"/>
  <c r="D27" i="11"/>
  <c r="T27" i="11"/>
  <c r="E28" i="11"/>
  <c r="E29" i="11" s="1"/>
  <c r="C29" i="11"/>
  <c r="D29" i="11"/>
  <c r="T29" i="11"/>
  <c r="E30" i="11"/>
  <c r="E31" i="11" s="1"/>
  <c r="C31" i="11"/>
  <c r="D31" i="11"/>
  <c r="T31" i="11"/>
  <c r="E32" i="11"/>
  <c r="E33" i="11" s="1"/>
  <c r="C33" i="11"/>
  <c r="D33" i="11"/>
  <c r="T33" i="11"/>
  <c r="E34" i="11"/>
  <c r="E35" i="11" s="1"/>
  <c r="F34" i="11" s="1"/>
  <c r="C35" i="11"/>
  <c r="D35" i="11"/>
  <c r="T35" i="11"/>
  <c r="E36" i="11"/>
  <c r="E37" i="11" s="1"/>
  <c r="C37" i="11"/>
  <c r="D37" i="11"/>
  <c r="T37" i="11"/>
  <c r="G58" i="11"/>
  <c r="H58" i="11"/>
  <c r="I58" i="11"/>
  <c r="J58" i="11"/>
  <c r="G60" i="11"/>
  <c r="H60" i="11"/>
  <c r="I60" i="11"/>
  <c r="J60" i="11"/>
  <c r="G62" i="11"/>
  <c r="H62" i="11"/>
  <c r="I62" i="11"/>
  <c r="J62" i="11"/>
  <c r="G64" i="11"/>
  <c r="I64" i="11"/>
  <c r="J64" i="11"/>
  <c r="G66" i="11"/>
  <c r="I66" i="11"/>
  <c r="J66" i="11"/>
  <c r="G68" i="11"/>
  <c r="I68" i="11"/>
  <c r="J68" i="11"/>
  <c r="G70" i="11"/>
  <c r="I70" i="11"/>
  <c r="J70" i="11"/>
  <c r="G72" i="11"/>
  <c r="I72" i="11"/>
  <c r="J72" i="11"/>
  <c r="K72" i="11" l="1"/>
  <c r="K64" i="11"/>
  <c r="K62" i="11"/>
  <c r="F28" i="11"/>
  <c r="G28" i="11" s="1"/>
  <c r="F8" i="11"/>
  <c r="K66" i="11"/>
  <c r="F36" i="11"/>
  <c r="F22" i="11"/>
  <c r="J22" i="11" s="1"/>
  <c r="K68" i="11"/>
  <c r="K58" i="11"/>
  <c r="F18" i="11"/>
  <c r="F12" i="11"/>
  <c r="G12" i="11" s="1"/>
  <c r="K70" i="11"/>
  <c r="K60" i="11"/>
  <c r="F30" i="11"/>
  <c r="I30" i="11" s="1"/>
  <c r="F26" i="11"/>
  <c r="H26" i="11" s="1"/>
  <c r="F10" i="11"/>
  <c r="I18" i="11"/>
  <c r="G18" i="11"/>
  <c r="J18" i="11"/>
  <c r="J30" i="11"/>
  <c r="G30" i="11"/>
  <c r="J10" i="11"/>
  <c r="H10" i="11"/>
  <c r="I10" i="11"/>
  <c r="G10" i="11"/>
  <c r="I8" i="11"/>
  <c r="G8" i="11"/>
  <c r="H8" i="11"/>
  <c r="J8" i="11"/>
  <c r="I34" i="11"/>
  <c r="J36" i="11"/>
  <c r="G34" i="11"/>
  <c r="H34" i="11"/>
  <c r="F24" i="11"/>
  <c r="I20" i="11"/>
  <c r="J20" i="11"/>
  <c r="G20" i="11"/>
  <c r="I16" i="11"/>
  <c r="G16" i="11"/>
  <c r="H16" i="11"/>
  <c r="J16" i="11"/>
  <c r="J12" i="11"/>
  <c r="H36" i="11"/>
  <c r="I36" i="11"/>
  <c r="G36" i="11"/>
  <c r="F32" i="11"/>
  <c r="I22" i="11"/>
  <c r="F14" i="11"/>
  <c r="I12" i="11" l="1"/>
  <c r="J28" i="11"/>
  <c r="I28" i="11"/>
  <c r="G26" i="11"/>
  <c r="H22" i="11"/>
  <c r="I26" i="11"/>
  <c r="K20" i="11"/>
  <c r="K18" i="11"/>
  <c r="L18" i="11" s="1"/>
  <c r="G22" i="11"/>
  <c r="K22" i="11"/>
  <c r="M22" i="11" s="1"/>
  <c r="H12" i="11"/>
  <c r="K12" i="11" s="1"/>
  <c r="L12" i="11" s="1"/>
  <c r="K34" i="11"/>
  <c r="L34" i="11" s="1"/>
  <c r="K8" i="11"/>
  <c r="J26" i="11"/>
  <c r="H28" i="11"/>
  <c r="K30" i="11"/>
  <c r="M30" i="11" s="1"/>
  <c r="K36" i="11"/>
  <c r="K10" i="11"/>
  <c r="M10" i="11" s="1"/>
  <c r="K28" i="11"/>
  <c r="L28" i="11" s="1"/>
  <c r="K16" i="11"/>
  <c r="L16" i="11" s="1"/>
  <c r="O16" i="11" s="1"/>
  <c r="M28" i="11"/>
  <c r="L36" i="11"/>
  <c r="M36" i="11"/>
  <c r="M12" i="11"/>
  <c r="M16" i="11"/>
  <c r="M20" i="11"/>
  <c r="L20" i="11"/>
  <c r="O20" i="11" s="1"/>
  <c r="N20" i="11" s="1"/>
  <c r="M8" i="11"/>
  <c r="L8" i="11"/>
  <c r="O8" i="11" s="1"/>
  <c r="M34" i="11"/>
  <c r="H14" i="11"/>
  <c r="J14" i="11"/>
  <c r="G14" i="11"/>
  <c r="I14" i="11"/>
  <c r="G24" i="11"/>
  <c r="I24" i="11"/>
  <c r="J24" i="11"/>
  <c r="H24" i="11"/>
  <c r="L22" i="11"/>
  <c r="H32" i="11"/>
  <c r="J32" i="11"/>
  <c r="G32" i="11"/>
  <c r="I32" i="11"/>
  <c r="J34" i="11"/>
  <c r="O34" i="11" l="1"/>
  <c r="N34" i="11" s="1"/>
  <c r="P34" i="11" s="1"/>
  <c r="O28" i="11"/>
  <c r="N28" i="11" s="1"/>
  <c r="M18" i="11"/>
  <c r="L30" i="11"/>
  <c r="O30" i="11" s="1"/>
  <c r="N30" i="11" s="1"/>
  <c r="P30" i="11" s="1"/>
  <c r="K26" i="11"/>
  <c r="M26" i="11" s="1"/>
  <c r="O22" i="11"/>
  <c r="N22" i="11" s="1"/>
  <c r="P22" i="11" s="1"/>
  <c r="L10" i="11"/>
  <c r="L26" i="11"/>
  <c r="K32" i="11"/>
  <c r="L32" i="11" s="1"/>
  <c r="K14" i="11"/>
  <c r="L14" i="11" s="1"/>
  <c r="N16" i="11"/>
  <c r="P16" i="11" s="1"/>
  <c r="Q16" i="11" s="1"/>
  <c r="R16" i="11" s="1"/>
  <c r="T16" i="11" s="1"/>
  <c r="K24" i="11"/>
  <c r="N8" i="11"/>
  <c r="P8" i="11" s="1"/>
  <c r="O12" i="11"/>
  <c r="N12" i="11" s="1"/>
  <c r="P12" i="11" s="1"/>
  <c r="M32" i="11"/>
  <c r="Q22" i="11"/>
  <c r="R22" i="11" s="1"/>
  <c r="T22" i="11" s="1"/>
  <c r="L24" i="11"/>
  <c r="M24" i="11"/>
  <c r="O24" i="11" s="1"/>
  <c r="N24" i="11" s="1"/>
  <c r="P24" i="11" s="1"/>
  <c r="Q34" i="11"/>
  <c r="R34" i="11" s="1"/>
  <c r="T34" i="11" s="1"/>
  <c r="Q8" i="11"/>
  <c r="R8" i="11" s="1"/>
  <c r="T8" i="11" s="1"/>
  <c r="P20" i="11"/>
  <c r="O36" i="11"/>
  <c r="N36" i="11" s="1"/>
  <c r="P36" i="11" s="1"/>
  <c r="P28" i="11"/>
  <c r="O18" i="11"/>
  <c r="N18" i="11" s="1"/>
  <c r="P18" i="11" s="1"/>
  <c r="O10" i="11"/>
  <c r="N10" i="11" s="1"/>
  <c r="P10" i="11" s="1"/>
  <c r="M14" i="11" l="1"/>
  <c r="O14" i="11" s="1"/>
  <c r="N14" i="11" s="1"/>
  <c r="P14" i="11" s="1"/>
  <c r="Q14" i="11" s="1"/>
  <c r="R14" i="11" s="1"/>
  <c r="T14" i="11" s="1"/>
  <c r="O26" i="11"/>
  <c r="N26" i="11" s="1"/>
  <c r="P26" i="11" s="1"/>
  <c r="Q26" i="11" s="1"/>
  <c r="R26" i="11" s="1"/>
  <c r="T26" i="11" s="1"/>
  <c r="Q24" i="11"/>
  <c r="R24" i="11" s="1"/>
  <c r="T24" i="11" s="1"/>
  <c r="Q36" i="11"/>
  <c r="R36" i="11" s="1"/>
  <c r="T36" i="11" s="1"/>
  <c r="Q10" i="11"/>
  <c r="R10" i="11" s="1"/>
  <c r="T10" i="11" s="1"/>
  <c r="Q12" i="11"/>
  <c r="R12" i="11" s="1"/>
  <c r="T12" i="11" s="1"/>
  <c r="Q18" i="11"/>
  <c r="R18" i="11" s="1"/>
  <c r="T18" i="11" s="1"/>
  <c r="Q20" i="11"/>
  <c r="R20" i="11" s="1"/>
  <c r="T20" i="11" s="1"/>
  <c r="Q28" i="11"/>
  <c r="R28" i="11" s="1"/>
  <c r="T28" i="11" s="1"/>
  <c r="O32" i="11"/>
  <c r="N32" i="11" s="1"/>
  <c r="P32" i="11" s="1"/>
  <c r="Q30" i="11"/>
  <c r="R30" i="11" s="1"/>
  <c r="T30" i="11" s="1"/>
  <c r="Q32" i="11" l="1"/>
  <c r="R32" i="11" s="1"/>
  <c r="T32" i="11" s="1"/>
</calcChain>
</file>

<file path=xl/sharedStrings.xml><?xml version="1.0" encoding="utf-8"?>
<sst xmlns="http://schemas.openxmlformats.org/spreadsheetml/2006/main" count="3983" uniqueCount="2731">
  <si>
    <t>7.5.002</t>
  </si>
  <si>
    <t>Ангионефросцинтиграфия детям до 12 лет</t>
  </si>
  <si>
    <t>7.5.003</t>
  </si>
  <si>
    <t>А07.03.001</t>
  </si>
  <si>
    <t>7.5.004</t>
  </si>
  <si>
    <t>Остеосцинтиграфия (Whole body)</t>
  </si>
  <si>
    <t>А07.30.017</t>
  </si>
  <si>
    <t>7.5.005</t>
  </si>
  <si>
    <t>Остеосцинтиграфия +ОФЭКТ</t>
  </si>
  <si>
    <t>7.5.006</t>
  </si>
  <si>
    <t>А07.30.015</t>
  </si>
  <si>
    <t>7.5.007</t>
  </si>
  <si>
    <t>Перфузионная ОФЭКТ легких</t>
  </si>
  <si>
    <t>7.5.008</t>
  </si>
  <si>
    <t>А07.22.002</t>
  </si>
  <si>
    <t>7.5.009</t>
  </si>
  <si>
    <t>Сцинтиграфия щитовидной железы</t>
  </si>
  <si>
    <t>А07.09.003</t>
  </si>
  <si>
    <t>7.5.010</t>
  </si>
  <si>
    <t>Сцинтипульмография с туморотропным РФП</t>
  </si>
  <si>
    <t>Ангиография</t>
  </si>
  <si>
    <t>1 операция</t>
  </si>
  <si>
    <t>10.008</t>
  </si>
  <si>
    <t>10.009</t>
  </si>
  <si>
    <t>Спиропневмотонометрия</t>
  </si>
  <si>
    <t>4.103</t>
  </si>
  <si>
    <t>04.12.001</t>
  </si>
  <si>
    <t>10.201</t>
  </si>
  <si>
    <t>10.202</t>
  </si>
  <si>
    <t>Исследование уровня плазминогена в крови</t>
  </si>
  <si>
    <t>6.2.101</t>
  </si>
  <si>
    <t>6.2.102</t>
  </si>
  <si>
    <t>6.2.103</t>
  </si>
  <si>
    <t>Исследование уровня ферритина в крови</t>
  </si>
  <si>
    <t>6.2.105</t>
  </si>
  <si>
    <t>6.2.106</t>
  </si>
  <si>
    <t>6.2.107</t>
  </si>
  <si>
    <t>6.3.109</t>
  </si>
  <si>
    <t>6.3.110</t>
  </si>
  <si>
    <t>Исследование уровня дигидротестостерона в крови</t>
  </si>
  <si>
    <t>Исследование уровня ренина в крови</t>
  </si>
  <si>
    <t>А09.050.159</t>
  </si>
  <si>
    <t>Исследование уровня IgG к антигенам нематод р.Anisakis в сыворотке  крови</t>
  </si>
  <si>
    <t>6.8.014</t>
  </si>
  <si>
    <t>6.8.015</t>
  </si>
  <si>
    <t>6.8.016</t>
  </si>
  <si>
    <t>6.8.017</t>
  </si>
  <si>
    <t>Цитологическое исследование аспирата из полости матки</t>
  </si>
  <si>
    <t xml:space="preserve">ГОСУДАРСТВЕННОЕ АВТОНОМНОЕ УЧРЕЖДЕНИЕ ЗДРАВООХРАНЕНИЯ  </t>
  </si>
  <si>
    <t xml:space="preserve"> РЕСПУБЛИКИ ТАТАРСТАН                       </t>
  </si>
  <si>
    <t>Протезирование / пластика 1-го клапана</t>
  </si>
  <si>
    <t>6.6. ЛАБОРАТОРНЫЕ ИССЛЕДОВАНИЯ</t>
  </si>
  <si>
    <t>14. ОТДЕЛЕНИЕ РЕНТГЕНОХИРУРГИЧЕСКИХ МЕТОДОВ ДИАГНОСТИКИ И ЛЕЧЕНИЯ</t>
  </si>
  <si>
    <t>15. АНЕСТЕЗИОЛОГИЯ</t>
  </si>
  <si>
    <t>16. СЕРВИСНЫЕ УСЛУГИ</t>
  </si>
  <si>
    <t>Стоимость услуг (руб.)</t>
  </si>
  <si>
    <t>6.3.028</t>
  </si>
  <si>
    <t>6.3.029</t>
  </si>
  <si>
    <t>6.4.005</t>
  </si>
  <si>
    <t>6.6.005</t>
  </si>
  <si>
    <t>7.002</t>
  </si>
  <si>
    <t>7.114</t>
  </si>
  <si>
    <t>7.115</t>
  </si>
  <si>
    <t>7.116</t>
  </si>
  <si>
    <t>7.117</t>
  </si>
  <si>
    <t>7.118</t>
  </si>
  <si>
    <t>7.119</t>
  </si>
  <si>
    <t>7.120</t>
  </si>
  <si>
    <t>7.121</t>
  </si>
  <si>
    <t>7.206</t>
  </si>
  <si>
    <t>А09.05.045</t>
  </si>
  <si>
    <t>Исследование агрегации тромбоцитов</t>
  </si>
  <si>
    <t>А12.05.043</t>
  </si>
  <si>
    <t>6.2.104</t>
  </si>
  <si>
    <t>Исследование уровня свободного и связанного билирубина в крови</t>
  </si>
  <si>
    <t>Исследование уровня глюкозы в крови</t>
  </si>
  <si>
    <t>6.2.108</t>
  </si>
  <si>
    <t>Исследование уровня холестерина в крови</t>
  </si>
  <si>
    <t>6.2.109</t>
  </si>
  <si>
    <t>Исследование уровня триглицеридов в крови</t>
  </si>
  <si>
    <t>6.2.110</t>
  </si>
  <si>
    <t>6.2.111</t>
  </si>
  <si>
    <t>6.2.112</t>
  </si>
  <si>
    <t>6.2.113</t>
  </si>
  <si>
    <t>6.2.115</t>
  </si>
  <si>
    <t>6.2.116</t>
  </si>
  <si>
    <t>6.2.117</t>
  </si>
  <si>
    <t>6.2.118</t>
  </si>
  <si>
    <t>6.2.119</t>
  </si>
  <si>
    <t>6.2.120</t>
  </si>
  <si>
    <t>6.2.121</t>
  </si>
  <si>
    <t>Дополнение к прейскуранту платных медицинских услуг № 14- Приказ № 412  от 25.11.2015г.</t>
  </si>
  <si>
    <t>6.1.109</t>
  </si>
  <si>
    <t>Риноцитограмма</t>
  </si>
  <si>
    <t>Исследование мочи на белок Бенс-Джонса</t>
  </si>
  <si>
    <t>6.3.033</t>
  </si>
  <si>
    <t>6.4.027</t>
  </si>
  <si>
    <t>6.4.029</t>
  </si>
  <si>
    <t>6.4.103</t>
  </si>
  <si>
    <t>6.4.104</t>
  </si>
  <si>
    <t>6.4.106</t>
  </si>
  <si>
    <t>Исследование антител к антигенам ядра клетки(антиядерные антитела)</t>
  </si>
  <si>
    <t>6.4.107</t>
  </si>
  <si>
    <t>Исследование уровня фибриногена в крови</t>
  </si>
  <si>
    <t>Диспансерный прием (осмотр, консультация) врача по лечебной физкультуре</t>
  </si>
  <si>
    <t>22.302</t>
  </si>
  <si>
    <t>ЛФК с ипользованием аппаратов и тренажёров при заболеваниях нервной системы и головного мозга</t>
  </si>
  <si>
    <t>1 занятие</t>
  </si>
  <si>
    <t>2.132</t>
  </si>
  <si>
    <r>
      <t xml:space="preserve">Неврологическое отделение для больных с острыми нарушениями мозгового кровообращения (блок интенсивной терапии и реанимации) </t>
    </r>
    <r>
      <rPr>
        <b/>
        <sz val="12"/>
        <rFont val="Times New Roman"/>
        <family val="1"/>
        <charset val="204"/>
      </rPr>
      <t>(НейроПИТ) (включены лабораторные исследования)</t>
    </r>
  </si>
  <si>
    <t>6.4.020</t>
  </si>
  <si>
    <t>6.4.021</t>
  </si>
  <si>
    <t>6.4.022</t>
  </si>
  <si>
    <t>6.4.023</t>
  </si>
  <si>
    <t>6.4.204</t>
  </si>
  <si>
    <t>6.4.205</t>
  </si>
  <si>
    <t>А26.14.002</t>
  </si>
  <si>
    <t>А26.05.002</t>
  </si>
  <si>
    <t>Сальпингэктомия с использованием видеоэндоскопических технологий</t>
  </si>
  <si>
    <t>Удаление параовариальной кисты с использованием видеоэндоскопических технологий</t>
  </si>
  <si>
    <t>6.3.111</t>
  </si>
  <si>
    <t>6.3.108</t>
  </si>
  <si>
    <t>Полимеразная цепная реакция</t>
  </si>
  <si>
    <t>20.001</t>
  </si>
  <si>
    <t>Костно-пластическая трепанация черепа с удалением глубинной опухоли (общая анестезия с ИВЛ)</t>
  </si>
  <si>
    <t>20. Нейрохирургия</t>
  </si>
  <si>
    <t>Стоимость услуг (руб.) 2010 г.</t>
  </si>
  <si>
    <t>15.03.003</t>
  </si>
  <si>
    <t>15.01.001</t>
  </si>
  <si>
    <t>16.03.014.002</t>
  </si>
  <si>
    <t>4.001</t>
  </si>
  <si>
    <t>4.002</t>
  </si>
  <si>
    <t>4.003</t>
  </si>
  <si>
    <t>4.004</t>
  </si>
  <si>
    <t>4.005</t>
  </si>
  <si>
    <t>4.006</t>
  </si>
  <si>
    <t>4.007</t>
  </si>
  <si>
    <t>4.008</t>
  </si>
  <si>
    <t>4.009</t>
  </si>
  <si>
    <t>4.010</t>
  </si>
  <si>
    <t>4.011</t>
  </si>
  <si>
    <t>4.012</t>
  </si>
  <si>
    <t>4.013</t>
  </si>
  <si>
    <t>4.014</t>
  </si>
  <si>
    <t>5.001</t>
  </si>
  <si>
    <t>5.002</t>
  </si>
  <si>
    <t>5.003</t>
  </si>
  <si>
    <t>6.1.001</t>
  </si>
  <si>
    <t>6.2.004</t>
  </si>
  <si>
    <t>3.101</t>
  </si>
  <si>
    <t>Стентирование мочеточника</t>
  </si>
  <si>
    <t>1операция</t>
  </si>
  <si>
    <t>3.102</t>
  </si>
  <si>
    <t>Цистоскопия с биопсией</t>
  </si>
  <si>
    <t>3.103</t>
  </si>
  <si>
    <t>Цистолитотрипсия</t>
  </si>
  <si>
    <t>3.104</t>
  </si>
  <si>
    <t>Цистоскопия</t>
  </si>
  <si>
    <t>3.105</t>
  </si>
  <si>
    <t>Уретеролитотрипсия (с эпидуральной анестезией)</t>
  </si>
  <si>
    <t>3.106</t>
  </si>
  <si>
    <t>Чрезкожная пункционная нефростомия</t>
  </si>
  <si>
    <t>13.007</t>
  </si>
  <si>
    <t>1 упаковка</t>
  </si>
  <si>
    <t>Стерилизация инструментов</t>
  </si>
  <si>
    <t>7.122</t>
  </si>
  <si>
    <t>Санитарно-бактериологические исследования</t>
  </si>
  <si>
    <t>Исследования на условно-патогенные микроорганизмы</t>
  </si>
  <si>
    <t>Дополнение к прейскуранту платных медицинских услуг № 9- Приказ № 258 от 05.06.2015г.</t>
  </si>
  <si>
    <t>Дополнение к прейскуранту платных медицинских услуг № 10- Приказ № 258 от 05.06.2015г.</t>
  </si>
  <si>
    <t>7.2.001</t>
  </si>
  <si>
    <t>A06.30.005.001</t>
  </si>
  <si>
    <t>7.2.002</t>
  </si>
  <si>
    <t>A06.30.005.004</t>
  </si>
  <si>
    <t>7.2.003</t>
  </si>
  <si>
    <t>A06.03.058</t>
  </si>
  <si>
    <t>7.2.004</t>
  </si>
  <si>
    <t>7.2.005</t>
  </si>
  <si>
    <t>7.2.006</t>
  </si>
  <si>
    <t>A06.12.050</t>
  </si>
  <si>
    <t>7.2.007</t>
  </si>
  <si>
    <t>7.2.008</t>
  </si>
  <si>
    <t>A06.08.007.003</t>
  </si>
  <si>
    <t>7.2.009</t>
  </si>
  <si>
    <t>7.2.010</t>
  </si>
  <si>
    <t>7.2.011</t>
  </si>
  <si>
    <t>7.2.012</t>
  </si>
  <si>
    <t>7.2.013</t>
  </si>
  <si>
    <t>7.2.014</t>
  </si>
  <si>
    <t>7.3.001</t>
  </si>
  <si>
    <t>7.3.002</t>
  </si>
  <si>
    <t>7.3.003</t>
  </si>
  <si>
    <t>7.3.005</t>
  </si>
  <si>
    <t>7.3.006</t>
  </si>
  <si>
    <t>7.3.007</t>
  </si>
  <si>
    <t>7.3.008</t>
  </si>
  <si>
    <t>7.3.009</t>
  </si>
  <si>
    <t>7.3.010</t>
  </si>
  <si>
    <t>7.3.011</t>
  </si>
  <si>
    <t>7.3.012</t>
  </si>
  <si>
    <t>7.3.013</t>
  </si>
  <si>
    <t>7.3.014</t>
  </si>
  <si>
    <t>7.3.015</t>
  </si>
  <si>
    <t>7.3.016</t>
  </si>
  <si>
    <t>7.3.017</t>
  </si>
  <si>
    <t>7.3.018</t>
  </si>
  <si>
    <t>7.3.019</t>
  </si>
  <si>
    <t>7.3.020</t>
  </si>
  <si>
    <t>7.3.021</t>
  </si>
  <si>
    <t>7.3.022</t>
  </si>
  <si>
    <t>7.3.023</t>
  </si>
  <si>
    <t>7.3.024</t>
  </si>
  <si>
    <t>7.3.025</t>
  </si>
  <si>
    <t>7.3.026</t>
  </si>
  <si>
    <t>7.3.027</t>
  </si>
  <si>
    <t>7.3.028</t>
  </si>
  <si>
    <t>7.3.029</t>
  </si>
  <si>
    <t>7.3.030</t>
  </si>
  <si>
    <t>7.3.035</t>
  </si>
  <si>
    <t xml:space="preserve">7.3. МАГНИТНО-РЕЗОНАНСНЫЙ ТОМОГРАФ </t>
  </si>
  <si>
    <t>6.1.106</t>
  </si>
  <si>
    <t>6.1.107</t>
  </si>
  <si>
    <t>Исследование времени свертывания крови</t>
  </si>
  <si>
    <t>6.1.108</t>
  </si>
  <si>
    <t>Урология</t>
  </si>
  <si>
    <t>1 койко-день в 1-местной палате</t>
  </si>
  <si>
    <t>18.05.002</t>
  </si>
  <si>
    <t>4.122</t>
  </si>
  <si>
    <t>Гемодиализ</t>
  </si>
  <si>
    <t>4.123</t>
  </si>
  <si>
    <t>Удаление новообразования малой половой губы</t>
  </si>
  <si>
    <t>Абляция эндометрия</t>
  </si>
  <si>
    <t>Гистерорезектоскопия с фотодинамической терапией и абляцией эндометрия</t>
  </si>
  <si>
    <t>А 16.20.035</t>
  </si>
  <si>
    <t>Миомэктомия (энуклеация маточных узлов) лапаротомическая</t>
  </si>
  <si>
    <t>Миомэктомия (энуклеация маточных узлов) с использованием видеоэндоскопических технологий</t>
  </si>
  <si>
    <t>Удаление кисты яичника с использованием видеоэндоскопических технологий</t>
  </si>
  <si>
    <t>Оофорэктомия с использованием видеоэндоскопических технологий</t>
  </si>
  <si>
    <t>Сальпинго - оофорэктомия с использованием видеоэндоскопических технологий</t>
  </si>
  <si>
    <t>Исследование кала на скрытую кровь методом FobGold  с использованием пробирок</t>
  </si>
  <si>
    <t>6.1.507</t>
  </si>
  <si>
    <t>А16.03.045</t>
  </si>
  <si>
    <t>23.305</t>
  </si>
  <si>
    <t xml:space="preserve"> А16.23.043</t>
  </si>
  <si>
    <t>23.306</t>
  </si>
  <si>
    <t>А16.23.023.001</t>
  </si>
  <si>
    <t>23.307</t>
  </si>
  <si>
    <t>А16.23.014</t>
  </si>
  <si>
    <t>23.308</t>
  </si>
  <si>
    <t xml:space="preserve"> А16.23.012</t>
  </si>
  <si>
    <t>23.309</t>
  </si>
  <si>
    <t xml:space="preserve"> А16.23.033.001</t>
  </si>
  <si>
    <t>23.310</t>
  </si>
  <si>
    <t>А16.23.033.001</t>
  </si>
  <si>
    <t>23.311</t>
  </si>
  <si>
    <t xml:space="preserve"> А16.04.032</t>
  </si>
  <si>
    <t>23.312</t>
  </si>
  <si>
    <t>А16.22.014.001</t>
  </si>
  <si>
    <t>23.313</t>
  </si>
  <si>
    <t>6.1.201</t>
  </si>
  <si>
    <t>6.1.202</t>
  </si>
  <si>
    <t>6.1.203</t>
  </si>
  <si>
    <t>Определение белка в моче</t>
  </si>
  <si>
    <t>6.1.204</t>
  </si>
  <si>
    <t>6.1.205</t>
  </si>
  <si>
    <t>6.1.206</t>
  </si>
  <si>
    <t>6.1.207</t>
  </si>
  <si>
    <t>6.1.401</t>
  </si>
  <si>
    <t>6.1.402</t>
  </si>
  <si>
    <t>6.1.403</t>
  </si>
  <si>
    <t>6.1.501</t>
  </si>
  <si>
    <t>6.1.502</t>
  </si>
  <si>
    <t>6.1.503</t>
  </si>
  <si>
    <t>Исследование кала на скрытую кровь</t>
  </si>
  <si>
    <t>6.1.504</t>
  </si>
  <si>
    <t>Исследование кала на простейшие и на яйца гельминтов</t>
  </si>
  <si>
    <t>6.1.505</t>
  </si>
  <si>
    <t>Копрологическое исследование</t>
  </si>
  <si>
    <t>6.1.506</t>
  </si>
  <si>
    <t xml:space="preserve">6.2. ЛАБОРАТОРНЫЕ  ИССЛЕДОВАНИЯ   </t>
  </si>
  <si>
    <t xml:space="preserve">6.3. ЛАБОРАТОРНЫЕ  ИССЛЕДОВАНИЯ  </t>
  </si>
  <si>
    <t>6.3.112</t>
  </si>
  <si>
    <t>ФГДС с процедурой бужирования</t>
  </si>
  <si>
    <t>Трансуретральная резекция мочевого пузыря</t>
  </si>
  <si>
    <t xml:space="preserve"> A16.28.050</t>
  </si>
  <si>
    <t>3.203</t>
  </si>
  <si>
    <t>Трансуретральная эндоскопическая уретеролитотрипсия</t>
  </si>
  <si>
    <t xml:space="preserve"> A16.28.060</t>
  </si>
  <si>
    <t>3.204</t>
  </si>
  <si>
    <t>Внутренняя (трансуретральная) уретротомия</t>
  </si>
  <si>
    <t>А11.28.012</t>
  </si>
  <si>
    <t>3.205</t>
  </si>
  <si>
    <t>Установка стента в мочевыводящие пути (без анестезии)</t>
  </si>
  <si>
    <t>А16.28.017</t>
  </si>
  <si>
    <t>3.206</t>
  </si>
  <si>
    <t>Удаление камней в мочевом пузыре (без анестезии)</t>
  </si>
  <si>
    <t>А03.28.001</t>
  </si>
  <si>
    <t>Цистоскопия (без анестезии)</t>
  </si>
  <si>
    <t>А16.28.052</t>
  </si>
  <si>
    <t>3.207</t>
  </si>
  <si>
    <t>Трансуретральная эндоскопическая уретеролитотрипсия (эпидуральная анестезия)</t>
  </si>
  <si>
    <t>А11.28.011</t>
  </si>
  <si>
    <t>3.208</t>
  </si>
  <si>
    <t>Чрезкожная пункционная нефростомия (тотальная внутривенная анестезия)</t>
  </si>
  <si>
    <t>А16.28.042</t>
  </si>
  <si>
    <t>3.209</t>
  </si>
  <si>
    <t>Уретровезикулопексия (Слинговая уретропексия TVT) (эпидуральная анестезия)</t>
  </si>
  <si>
    <t>3.210</t>
  </si>
  <si>
    <t>Уретровезикулопексия(Слинговая уретропексия TОТ) (эпидуральная анестезия)</t>
  </si>
  <si>
    <t>A16.28.003.001</t>
  </si>
  <si>
    <t>3.211</t>
  </si>
  <si>
    <t>Лапароскопическая резекция почки (комбинированная эндотрахеальная анестезия)</t>
  </si>
  <si>
    <t>A16.28.004.001</t>
  </si>
  <si>
    <t>3.212</t>
  </si>
  <si>
    <t>Лапароскопическая нефрэктомия (комбинированная эндотрахеальная анестезия)</t>
  </si>
  <si>
    <t>А16.21.006.004</t>
  </si>
  <si>
    <t>3.213</t>
  </si>
  <si>
    <t>Радикальная лапароскопическая простатэктомия  (комбинированная эндотрахеальная анестезия)</t>
  </si>
  <si>
    <t>A16.28.059.001</t>
  </si>
  <si>
    <t>3.214</t>
  </si>
  <si>
    <t>Нефруретерэктомия с использованием видеоэндоскопических технологий  (комбинированная эндотрахеальная анестезия)</t>
  </si>
  <si>
    <t xml:space="preserve">A16.21.019.001  </t>
  </si>
  <si>
    <t>3.215</t>
  </si>
  <si>
    <t xml:space="preserve">Фаллоэндопротезирование однокомпонентным протезом полового члена  (эпидуральная анестезия+однокомпонентный протез полового члена)        </t>
  </si>
  <si>
    <t>А16.21.019.002</t>
  </si>
  <si>
    <t>3.216</t>
  </si>
  <si>
    <t xml:space="preserve">Фаллоэндопротезирование трехкомпанентным протезом полового члена   (эпидуральная анестезия+трехкомпонентный протез полового члена)       </t>
  </si>
  <si>
    <t>3.217</t>
  </si>
  <si>
    <t>Перкутанная нефролитотрипсия (*нефролитолапаксия) (комбинированная эндотрахеальная анестезия)</t>
  </si>
  <si>
    <t>1.102</t>
  </si>
  <si>
    <t>1.103</t>
  </si>
  <si>
    <t>1.104</t>
  </si>
  <si>
    <t>1.105</t>
  </si>
  <si>
    <t>В01.035.01</t>
  </si>
  <si>
    <t>1.106</t>
  </si>
  <si>
    <t>1.107</t>
  </si>
  <si>
    <t>1.108</t>
  </si>
  <si>
    <t>1.109</t>
  </si>
  <si>
    <t>1.110</t>
  </si>
  <si>
    <t>1.111</t>
  </si>
  <si>
    <t>1.112</t>
  </si>
  <si>
    <t>1.113</t>
  </si>
  <si>
    <t>1.114</t>
  </si>
  <si>
    <t>1.115</t>
  </si>
  <si>
    <t>1.116</t>
  </si>
  <si>
    <t>1.117</t>
  </si>
  <si>
    <t>1.118</t>
  </si>
  <si>
    <t>1.119</t>
  </si>
  <si>
    <t>1.120</t>
  </si>
  <si>
    <t>1.121</t>
  </si>
  <si>
    <t>1.122</t>
  </si>
  <si>
    <t>Дополнение к прейскуранту платных медицинских услуг № 11- Приказ № 312  от 06.08.2015г.</t>
  </si>
  <si>
    <t>A05.08.003</t>
  </si>
  <si>
    <t xml:space="preserve">Описание и интерпретация магнитно-резонансных томограмм </t>
  </si>
  <si>
    <t>Компьютерно-томографическая ангиография одной анатомической области</t>
  </si>
  <si>
    <t>Спиральная компьютерная томография придаточных пазух носа</t>
  </si>
  <si>
    <t>Ультразвуковая допплерография</t>
  </si>
  <si>
    <t>22.001</t>
  </si>
  <si>
    <t>Исследование интракраниального отдела брацефальных с осудов</t>
  </si>
  <si>
    <t xml:space="preserve"> А16.23.069.001</t>
  </si>
  <si>
    <t>23.314</t>
  </si>
  <si>
    <t>А16.23.032.001</t>
  </si>
  <si>
    <t>23.315</t>
  </si>
  <si>
    <t>А16.23.067.001</t>
  </si>
  <si>
    <t>23.316</t>
  </si>
  <si>
    <t xml:space="preserve"> А16.23.071.002</t>
  </si>
  <si>
    <t>23.317</t>
  </si>
  <si>
    <t xml:space="preserve"> А16.22.014.002</t>
  </si>
  <si>
    <t>23.318</t>
  </si>
  <si>
    <t>А16.23.038.005</t>
  </si>
  <si>
    <t>23.319</t>
  </si>
  <si>
    <t xml:space="preserve"> А16.23.038.001</t>
  </si>
  <si>
    <t>23.320</t>
  </si>
  <si>
    <t>А16.23.074.001</t>
  </si>
  <si>
    <t>23.321</t>
  </si>
  <si>
    <t xml:space="preserve"> А16.23.061</t>
  </si>
  <si>
    <t>23.322</t>
  </si>
  <si>
    <t>А16.23.068</t>
  </si>
  <si>
    <t>23.323</t>
  </si>
  <si>
    <t>Кардиохирургия</t>
  </si>
  <si>
    <t>А16.12.004. 001</t>
  </si>
  <si>
    <t>23.002</t>
  </si>
  <si>
    <t>А16.12.004.003;</t>
  </si>
  <si>
    <t>23.003</t>
  </si>
  <si>
    <r>
      <t xml:space="preserve">Коронарное шунтирование с протезированием клапанов сердца в условиях искусственного кровообращения </t>
    </r>
    <r>
      <rPr>
        <sz val="11"/>
        <rFont val="Times New Roman"/>
        <family val="1"/>
        <charset val="204"/>
      </rPr>
      <t>(без стоимости дорогостоящих изделий медицинского назначения) (с комбинированной эндотрахеальной анестезией-5,5 час.)(включена эхокардиография чрезпищеводная)</t>
    </r>
  </si>
  <si>
    <t>А16.10.032.002;       А16.12.004.001</t>
  </si>
  <si>
    <t>23.004</t>
  </si>
  <si>
    <t>А16.12.051. 002</t>
  </si>
  <si>
    <t>23.005</t>
  </si>
  <si>
    <t xml:space="preserve"> -Протезирование аортального клапана и пластика митрального клапана в условиях искусственного кровообращения;                                                                        -Протезирование митрального клапана и пластика                                         -Протезирование трикуспидального клапана и пластика аортального клапана в условиях искусственного кровообращения;                                                                        - Протезирование аортального клапана и пластика трикуспидального клапана в условиях искусственного кровообращения;                                                                              - Протезирование трикуспидального клапана и пластика митрального клапана в условиях искусственного кровообращения;                                                                                                    - Протезирование митрального клапана и пластика трикуспидального клапана в условиях искусственного кровообращения аортального клапана в условиях искусственного кровообращения</t>
  </si>
  <si>
    <t>А16.10.003.018</t>
  </si>
  <si>
    <t>23.006</t>
  </si>
  <si>
    <r>
      <t xml:space="preserve">Протезирование митрального клапана, трикуспидального клапана и пластика аортального клапана в условиях искусственного кровообращения </t>
    </r>
    <r>
      <rPr>
        <sz val="11"/>
        <rFont val="Times New Roman"/>
        <family val="1"/>
        <charset val="204"/>
      </rPr>
      <t>(без стоимости дорогостоящих изделий медицинского назначения) (с комбинированной эндотрахеальной анестезией-5,0 час.)</t>
    </r>
  </si>
  <si>
    <t>23.007</t>
  </si>
  <si>
    <r>
      <t>Операция Бентала -Де Боно</t>
    </r>
    <r>
      <rPr>
        <sz val="11"/>
        <rFont val="Times New Roman"/>
        <family val="1"/>
        <charset val="204"/>
      </rPr>
      <t xml:space="preserve"> (без стоимости дорогостоящих изделий медицинского назначения) (с комбинированной эндотрахеальной анестезией-7,75 час.)(включена эхокардиография чрезпищеводная)</t>
    </r>
  </si>
  <si>
    <t>Сосудистая хирургия</t>
  </si>
  <si>
    <t>А16.12.008. 002</t>
  </si>
  <si>
    <t>23.401</t>
  </si>
  <si>
    <t>"УТВЕРЖДАЮ"</t>
  </si>
  <si>
    <t>18.001</t>
  </si>
  <si>
    <t>18.002</t>
  </si>
  <si>
    <t>18.003</t>
  </si>
  <si>
    <t>Коронарное шунтирование с реконструкцией левого желудочка</t>
  </si>
  <si>
    <t>18.004</t>
  </si>
  <si>
    <t>Опреация Bentall-de Bono</t>
  </si>
  <si>
    <t>16.10.004</t>
  </si>
  <si>
    <t>18.005</t>
  </si>
  <si>
    <t>18.006</t>
  </si>
  <si>
    <t>Двухклапанная коррекция</t>
  </si>
  <si>
    <t>18.007</t>
  </si>
  <si>
    <t>Трехклапанная коррекция</t>
  </si>
  <si>
    <t>16.10.022</t>
  </si>
  <si>
    <t>18.008</t>
  </si>
  <si>
    <t>Удаление опухоли сердца</t>
  </si>
  <si>
    <t>18.009</t>
  </si>
  <si>
    <t>Сочетанное вмешательство  коронарного шунтирования с коррекцией клапанного протока</t>
  </si>
  <si>
    <t>18.010</t>
  </si>
  <si>
    <t>Мультиаутоартериальное коронарное шунтирование</t>
  </si>
  <si>
    <t>6.3.030</t>
  </si>
  <si>
    <t xml:space="preserve">2. ОКАЗАНИЕ МЕДИЦИНСКОЙ ПОМОЩИ  В УСЛОВИЯХ КРУГЛОСУТОЧНОГО СТАЦИОНАРА  </t>
  </si>
  <si>
    <t xml:space="preserve">Хирургическое отделение </t>
  </si>
  <si>
    <t>2.101</t>
  </si>
  <si>
    <t>2.103</t>
  </si>
  <si>
    <t>2.104</t>
  </si>
  <si>
    <t>2.105</t>
  </si>
  <si>
    <t>2.106</t>
  </si>
  <si>
    <t>Травматолого-ортопедическое отделение</t>
  </si>
  <si>
    <t>2.107</t>
  </si>
  <si>
    <t>2.108</t>
  </si>
  <si>
    <t>2.109</t>
  </si>
  <si>
    <t>Кардиохирургическое отделение</t>
  </si>
  <si>
    <t>2.110</t>
  </si>
  <si>
    <t>2.111</t>
  </si>
  <si>
    <t>2.112</t>
  </si>
  <si>
    <t>Отделение сосудистой хирургии</t>
  </si>
  <si>
    <t>2.113</t>
  </si>
  <si>
    <t>2.114</t>
  </si>
  <si>
    <t>2.115</t>
  </si>
  <si>
    <t>Онкологическое отделение</t>
  </si>
  <si>
    <t>Ожоговое отделение</t>
  </si>
  <si>
    <t>2.116</t>
  </si>
  <si>
    <t>2.117</t>
  </si>
  <si>
    <t>2.118</t>
  </si>
  <si>
    <t>Отделение нейрохирургии</t>
  </si>
  <si>
    <t>2.119</t>
  </si>
  <si>
    <t>2.120</t>
  </si>
  <si>
    <t>2.121</t>
  </si>
  <si>
    <t>2.122</t>
  </si>
  <si>
    <t>2.123</t>
  </si>
  <si>
    <t>2.124</t>
  </si>
  <si>
    <t>Неврологическое отделение</t>
  </si>
  <si>
    <t>2.125</t>
  </si>
  <si>
    <t>2.126</t>
  </si>
  <si>
    <t>2.127</t>
  </si>
  <si>
    <t>Кардиологическое отделение</t>
  </si>
  <si>
    <t>2.128</t>
  </si>
  <si>
    <t>Отделение реанимации и интенсивной терапии</t>
  </si>
  <si>
    <t>2.130</t>
  </si>
  <si>
    <t>Кардиореанимация</t>
  </si>
  <si>
    <t>2.131</t>
  </si>
  <si>
    <t>Травматология</t>
  </si>
  <si>
    <t>А16.03.063.003</t>
  </si>
  <si>
    <t>24.001</t>
  </si>
  <si>
    <t xml:space="preserve"> А16.03.022. 009</t>
  </si>
  <si>
    <r>
      <t xml:space="preserve">Протезирование артерий  </t>
    </r>
    <r>
      <rPr>
        <sz val="11"/>
        <rFont val="Times New Roman"/>
        <family val="1"/>
        <charset val="204"/>
      </rPr>
      <t xml:space="preserve">(без стоимости дорогостоящих изделий медицинского назначения) (с комбинированной эндотрахеальной анестезией-4,5 час.) </t>
    </r>
  </si>
  <si>
    <t>А16.12.011. 002</t>
  </si>
  <si>
    <t>23.404</t>
  </si>
  <si>
    <r>
      <t xml:space="preserve">Резекция аорты с протезированием  </t>
    </r>
    <r>
      <rPr>
        <sz val="11"/>
        <rFont val="Times New Roman"/>
        <family val="1"/>
        <charset val="204"/>
      </rPr>
      <t xml:space="preserve">(без стоимости дорогостоящих изделий медицинского назначения) (с комбинированной эндотрахеальной анестезией-4,5 час.) </t>
    </r>
  </si>
  <si>
    <t>А16.12.054.001</t>
  </si>
  <si>
    <t>23.405</t>
  </si>
  <si>
    <r>
      <t>Протезная обходная пересадка с подключично-наружно-сонным шунтированием</t>
    </r>
    <r>
      <rPr>
        <sz val="11"/>
        <rFont val="Times New Roman"/>
        <family val="1"/>
        <charset val="204"/>
      </rPr>
      <t xml:space="preserve"> (без стоимости дорогостоящих изделий медицинского назначения) (с комбинированной эндотрахеальной анестезией-3,17 час.)</t>
    </r>
  </si>
  <si>
    <t>А16.12.038.</t>
  </si>
  <si>
    <t>23.406</t>
  </si>
  <si>
    <r>
      <t xml:space="preserve">Операция шунтирующая на дистальных артериях.(бедренно-подколенное шунтирование) </t>
    </r>
    <r>
      <rPr>
        <sz val="11"/>
        <rFont val="Times New Roman"/>
        <family val="1"/>
        <charset val="204"/>
      </rPr>
      <t>(без стоимости дорогостоящих изделий медицинского назначения) (с комбинированной эндотрахеальной анестезией-3,83 час.)</t>
    </r>
  </si>
  <si>
    <t>16.05.000</t>
  </si>
  <si>
    <t>23.204</t>
  </si>
  <si>
    <t>А 16.02.004</t>
  </si>
  <si>
    <t>23.501</t>
  </si>
  <si>
    <t xml:space="preserve"> А 16.02.004</t>
  </si>
  <si>
    <t>23.502</t>
  </si>
  <si>
    <t>23.503</t>
  </si>
  <si>
    <t>23.504</t>
  </si>
  <si>
    <t>А16.12.004.001</t>
  </si>
  <si>
    <t>23.001</t>
  </si>
  <si>
    <t>Коронарное шунтирование в условиях искуственного кровообращения (с комбинорованной эндотрахеальной анестезией)</t>
  </si>
  <si>
    <t>РХМДЛ (Ангиография)</t>
  </si>
  <si>
    <t>23.101</t>
  </si>
  <si>
    <t>Коронарография (местная анестезия)</t>
  </si>
  <si>
    <t>23.102</t>
  </si>
  <si>
    <t>Ангиография (местная анестезия)</t>
  </si>
  <si>
    <t>23.103</t>
  </si>
  <si>
    <t>23.201</t>
  </si>
  <si>
    <t>Эндопротезирование ортопедическое тазобедренного сустава (эпидуральная анестезия)</t>
  </si>
  <si>
    <t>23.202</t>
  </si>
  <si>
    <t>Эндопротезирование ортопедическое коленного сустава (эпидуральная анестезия)</t>
  </si>
  <si>
    <t>А16.03.064.003</t>
  </si>
  <si>
    <t>23.203</t>
  </si>
  <si>
    <t>Эндопротезирование ортопедическое плечевого сустава (комбинированная эндотрахеальная анестезия)</t>
  </si>
  <si>
    <t>Дистанционный телемониторинг пациентов с заболеваниями сердечно-сосудистого характера</t>
  </si>
  <si>
    <t>25.101</t>
  </si>
  <si>
    <t>Дистанционный телемониторинг пациентов с заболеванием сахарным диабетом</t>
  </si>
  <si>
    <t>25.201</t>
  </si>
  <si>
    <t>Телевизионный телемониторинг безлимитная расшифровка ЭКГ</t>
  </si>
  <si>
    <t>Прием и лечение у медицинского психолога</t>
  </si>
  <si>
    <t>В02.069.001</t>
  </si>
  <si>
    <t>22.101</t>
  </si>
  <si>
    <t>Прием (тестирование, консультация) медицинского психолога первичный</t>
  </si>
  <si>
    <t>А13.29.003. 001</t>
  </si>
  <si>
    <t>22.102</t>
  </si>
  <si>
    <t>Тестологическое психодиагностическое обследование</t>
  </si>
  <si>
    <t>А13.23.010</t>
  </si>
  <si>
    <t>22.103</t>
  </si>
  <si>
    <t>Групповая нейро-психологическая коррекционно-восстановительная процедура при афазии (до 10 чел.)</t>
  </si>
  <si>
    <t>1 группа</t>
  </si>
  <si>
    <t>А13.23.009</t>
  </si>
  <si>
    <t>22.104</t>
  </si>
  <si>
    <t>Индивидуальная нейро-психологическая коррекционно-восстановительная процедура при афазии</t>
  </si>
  <si>
    <t>В02.069.002</t>
  </si>
  <si>
    <t>22.105</t>
  </si>
  <si>
    <t>Прием (тестирование, консультация) медицинского психолога повторный</t>
  </si>
  <si>
    <t>Ботулинотерапия</t>
  </si>
  <si>
    <t>А11.01. 003</t>
  </si>
  <si>
    <t>22.201</t>
  </si>
  <si>
    <t>Внутрикожное введение лекарственных препаратов (ботулотоксина 50 мг) лечение гипергидроза</t>
  </si>
  <si>
    <t>А11.02.002</t>
  </si>
  <si>
    <t>22.202</t>
  </si>
  <si>
    <t>Внутримышечное введение лекарственных препаратов (ботулотоксина 50 мг)</t>
  </si>
  <si>
    <t>22.203</t>
  </si>
  <si>
    <t>Внутримышечное введение лекарственных препаратов (ботулотоксина 100 мг)</t>
  </si>
  <si>
    <t>Прием и занятия с инструктором - методитом ЛФК</t>
  </si>
  <si>
    <t>В04.020.001</t>
  </si>
  <si>
    <t>22.301</t>
  </si>
  <si>
    <t>Велоэргометрия</t>
  </si>
  <si>
    <t>11. ФИЗИОЛЕЧЕНИЕ</t>
  </si>
  <si>
    <t>11.008</t>
  </si>
  <si>
    <t>12.001</t>
  </si>
  <si>
    <t>Массаж стопы и голени</t>
  </si>
  <si>
    <t>12.024</t>
  </si>
  <si>
    <t>13.006</t>
  </si>
  <si>
    <t>14.001</t>
  </si>
  <si>
    <t>Artis Zee Biplane</t>
  </si>
  <si>
    <t>14.004</t>
  </si>
  <si>
    <t>Aztis Zee Ceiling</t>
  </si>
  <si>
    <t>Коронорография без вентрикулографии</t>
  </si>
  <si>
    <t>14.005</t>
  </si>
  <si>
    <t>Коронорография с вентрикулографией</t>
  </si>
  <si>
    <t>14.006</t>
  </si>
  <si>
    <t>14.007</t>
  </si>
  <si>
    <t>Имплантация частотно-адаптированного двухкамерного кардиостимулятора</t>
  </si>
  <si>
    <t>14.008</t>
  </si>
  <si>
    <t>С-дуга Zihein Imaging</t>
  </si>
  <si>
    <t>Стентирование периферических артерий (один самораскрывающийся стет)</t>
  </si>
  <si>
    <t>C-дуга  Ziheim</t>
  </si>
  <si>
    <t>Эмболизация маточных артерий</t>
  </si>
  <si>
    <t>Стентирование коронарных артерий (один стент с лекарственным покрытием)</t>
  </si>
  <si>
    <t>Стентирование коронарных артерий (один стент без лекарственного покрытия)</t>
  </si>
  <si>
    <t xml:space="preserve">Стентирование почечных артерий </t>
  </si>
  <si>
    <t>Стентирование периферических артерий (один баллонорасширяемый стент)</t>
  </si>
  <si>
    <t>14.002</t>
  </si>
  <si>
    <t>14.003</t>
  </si>
  <si>
    <t>14.009</t>
  </si>
  <si>
    <t>14.010</t>
  </si>
  <si>
    <t>14.011</t>
  </si>
  <si>
    <t>14.012</t>
  </si>
  <si>
    <t>14.013</t>
  </si>
  <si>
    <t>14.014</t>
  </si>
  <si>
    <t>14.015</t>
  </si>
  <si>
    <t>14.016</t>
  </si>
  <si>
    <t>14.017</t>
  </si>
  <si>
    <t>14.018</t>
  </si>
  <si>
    <t>14.019</t>
  </si>
  <si>
    <t>14.020</t>
  </si>
  <si>
    <t>пос.Сидоровка  (10 км)</t>
  </si>
  <si>
    <t>16.004</t>
  </si>
  <si>
    <t>Доставка больного на автомобиле ГАЗ 32217</t>
  </si>
  <si>
    <t xml:space="preserve">Ксерокопирование </t>
  </si>
  <si>
    <t>Массаж нижней конечности и поясницы</t>
  </si>
  <si>
    <t>Дубликат справки  ф. у-86</t>
  </si>
  <si>
    <t>Санаторно-курортная карта</t>
  </si>
  <si>
    <t>Перевязка голени</t>
  </si>
  <si>
    <t>Перевязка предплечья</t>
  </si>
  <si>
    <t>Перевязка головы</t>
  </si>
  <si>
    <t>Перевязка бедра</t>
  </si>
  <si>
    <t>Перевязка локтевого сустава</t>
  </si>
  <si>
    <t>Перевязка коленного сустава</t>
  </si>
  <si>
    <t>Суточное мониторирование артериального давления</t>
  </si>
  <si>
    <t>Гистерорезектоскопия</t>
  </si>
  <si>
    <t>6.1.103</t>
  </si>
  <si>
    <t>6.1.104</t>
  </si>
  <si>
    <t>6.1.105</t>
  </si>
  <si>
    <t>Регистрация электрокардиограммы</t>
  </si>
  <si>
    <t>А05.10.002</t>
  </si>
  <si>
    <t xml:space="preserve">Проведение электрокардиографических исследований </t>
  </si>
  <si>
    <t xml:space="preserve"> А05 10 008.001</t>
  </si>
  <si>
    <t>Холтеровское мониторирование сердечного ритма (ХМ-ЭКГ)</t>
  </si>
  <si>
    <t xml:space="preserve"> А12.12.004</t>
  </si>
  <si>
    <t xml:space="preserve"> А12.10.005</t>
  </si>
  <si>
    <t>А23.30.023</t>
  </si>
  <si>
    <t xml:space="preserve">Проведение теста с физической нагрузкой с использованием эргометра </t>
  </si>
  <si>
    <t>Наложение  гипсовой повязки с имбобилизацией  2-х суставов</t>
  </si>
  <si>
    <t>16.007</t>
  </si>
  <si>
    <t>1.125</t>
  </si>
  <si>
    <t>1.126</t>
  </si>
  <si>
    <t>3. Урология. Оперативное вмешательство.</t>
  </si>
  <si>
    <t>3.300</t>
  </si>
  <si>
    <t>в том числе:</t>
  </si>
  <si>
    <t>А16.01.017</t>
  </si>
  <si>
    <t>Удаление доброкачественных новообразаваний кожи (липом, атером, бородавок, ангиом)</t>
  </si>
  <si>
    <t>А16.28.040</t>
  </si>
  <si>
    <t>Бужирование уретры</t>
  </si>
  <si>
    <t>А16.01.019</t>
  </si>
  <si>
    <t>Вскрытие инфильтрата (угревого элемента) кожи и подкожно-жировой клетчатки</t>
  </si>
  <si>
    <t>3.400</t>
  </si>
  <si>
    <t>Установка стента в мочевыводящие пути</t>
  </si>
  <si>
    <t>А16.21.010</t>
  </si>
  <si>
    <t>Орхиэктомия</t>
  </si>
  <si>
    <t>А16.21.020</t>
  </si>
  <si>
    <t>Вазорезекция</t>
  </si>
  <si>
    <t>А16.21.013</t>
  </si>
  <si>
    <t>Обрезание крайней плоти</t>
  </si>
  <si>
    <t>А16.28.025</t>
  </si>
  <si>
    <t>Надлобковая катетеризация мочевого пузыря</t>
  </si>
  <si>
    <t>А16.28.035</t>
  </si>
  <si>
    <t>Наружная уретромия</t>
  </si>
  <si>
    <t>А16.28.035.001</t>
  </si>
  <si>
    <t>Иссечение свища</t>
  </si>
  <si>
    <t>А16.21.009</t>
  </si>
  <si>
    <t>Ревизия мошонки</t>
  </si>
  <si>
    <t>А16.21.015</t>
  </si>
  <si>
    <t>Дренирование абсцесса мужских половых органов</t>
  </si>
  <si>
    <t>А16.28.045</t>
  </si>
  <si>
    <t>Перевязка и пересечение яичковой вены</t>
  </si>
  <si>
    <t>А16.21.025</t>
  </si>
  <si>
    <t>Пластика оболочек яичка</t>
  </si>
  <si>
    <t>А16.21.023</t>
  </si>
  <si>
    <t>Удаление придатков яичка</t>
  </si>
  <si>
    <t>3.500</t>
  </si>
  <si>
    <t>А16.28.001</t>
  </si>
  <si>
    <t>Нефротомия и нефростомия</t>
  </si>
  <si>
    <t>АА16.28.004</t>
  </si>
  <si>
    <t>Радикальная нефрэктомия</t>
  </si>
  <si>
    <t>А16.21.001</t>
  </si>
  <si>
    <t>А16.28.008</t>
  </si>
  <si>
    <t>А16.28.010</t>
  </si>
  <si>
    <t>А16.28.012</t>
  </si>
  <si>
    <t>А16.21.003</t>
  </si>
  <si>
    <t xml:space="preserve">А16.28.019 </t>
  </si>
  <si>
    <t>Уретерокутанеостомия</t>
  </si>
  <si>
    <t>А16.28.029</t>
  </si>
  <si>
    <t>А 16.28.036</t>
  </si>
  <si>
    <t>А16.28.055</t>
  </si>
  <si>
    <t>3.600</t>
  </si>
  <si>
    <t>4 категория сложности</t>
  </si>
  <si>
    <t>А16.28.026</t>
  </si>
  <si>
    <t>Трансуретальная резекция мочевого пузыря</t>
  </si>
  <si>
    <t>А16.28.007</t>
  </si>
  <si>
    <t>Внутримышечное введение лекарственных препаратов</t>
  </si>
  <si>
    <t>А11.12.003</t>
  </si>
  <si>
    <t>Внутривенное введение лекарственных препаратов</t>
  </si>
  <si>
    <t>А11.12.003.001</t>
  </si>
  <si>
    <t>Непрерывное внутривенное введение лекарственных препаратов</t>
  </si>
  <si>
    <t>А11.20.002</t>
  </si>
  <si>
    <t>5.004</t>
  </si>
  <si>
    <t>Получение цервикального мазка</t>
  </si>
  <si>
    <t>16.008</t>
  </si>
  <si>
    <t>Транспортировка больного (пациента) на автомобиле FIAT DUKATO с носилками  (реанимобиль) в летний период</t>
  </si>
  <si>
    <t>Транспортировка больного (пациента) на автомобиле FIAT DUKATO с носилками  (реанимобиль) в зимний период</t>
  </si>
  <si>
    <t>А07.28.004</t>
  </si>
  <si>
    <t>7.5.001</t>
  </si>
  <si>
    <t>ПРЕЙСКУРАНТ</t>
  </si>
  <si>
    <t>(г. Набережные Челны пр. Набережночелнинский, д.18)</t>
  </si>
  <si>
    <t>номер по прейскуранту</t>
  </si>
  <si>
    <t>код услуги по классификатору</t>
  </si>
  <si>
    <t>1. АМБУЛАТОРНО-ПОЛИКЛИНИЧЕСКАЯ  ПОМОЩЬ</t>
  </si>
  <si>
    <t>4. ХИРУРГИЯ , ТРАВМАТОЛОГИЯ</t>
  </si>
  <si>
    <t>5. ПРОЦЕДУРЫ</t>
  </si>
  <si>
    <t xml:space="preserve">6.1. ЛАБОРАТОРНЫЕ  ИССЛЕДОВАНИЯ   </t>
  </si>
  <si>
    <t xml:space="preserve">6.4. ЛАБОРАТОРНЫЕ  ИССЛЕДОВАНИЯ   </t>
  </si>
  <si>
    <t xml:space="preserve">7. РЕНТГЕНОЛОГИЧЕСКИЕ  ИССЛЕДОВАНИЯ </t>
  </si>
  <si>
    <t>9. ЭНДОСКОПИЧЕСКИЕ ИССЛЕДОВАНИЯ</t>
  </si>
  <si>
    <t>А.17.24.003</t>
  </si>
  <si>
    <t>Исследование уровня пролактина в крови</t>
  </si>
  <si>
    <t>Массаж шейно-грудного отдела позвоночника</t>
  </si>
  <si>
    <t>18.05.001</t>
  </si>
  <si>
    <t>"БОЛЬНИЦА СКОРОЙ МЕДИЦИНСКОЙ ПОМОЩИ"</t>
  </si>
  <si>
    <t>6.1.101</t>
  </si>
  <si>
    <t>6.3.101</t>
  </si>
  <si>
    <t>12.09.001</t>
  </si>
  <si>
    <t>Дополнение к прейскуранту платных медицинских услуг № 12- Приказ № 333  от 26.08.2015г.</t>
  </si>
  <si>
    <t>10.301.1</t>
  </si>
  <si>
    <t>10.301.2</t>
  </si>
  <si>
    <t>10.302.1</t>
  </si>
  <si>
    <t>10.302.2</t>
  </si>
  <si>
    <t>А04.12.002.00</t>
  </si>
  <si>
    <t>10.303.1</t>
  </si>
  <si>
    <t>10.303.2</t>
  </si>
  <si>
    <t>10.304.1</t>
  </si>
  <si>
    <t>10.304.2</t>
  </si>
  <si>
    <t>6.2.122</t>
  </si>
  <si>
    <t>Исследование уровня мочевины в крови</t>
  </si>
  <si>
    <t>6.2.123</t>
  </si>
  <si>
    <t>Исследование уровня креатинина в крови</t>
  </si>
  <si>
    <t>6.2.124</t>
  </si>
  <si>
    <t>Исследование уровня мочевой кислоты в крови</t>
  </si>
  <si>
    <t>6.2.125</t>
  </si>
  <si>
    <t>6.2.126</t>
  </si>
  <si>
    <t>6.2.127</t>
  </si>
  <si>
    <t>6.2.128</t>
  </si>
  <si>
    <t>6.2.129</t>
  </si>
  <si>
    <t>6.2.130</t>
  </si>
  <si>
    <t>6.2.131</t>
  </si>
  <si>
    <t>6.2.132</t>
  </si>
  <si>
    <t>Исследование уровня альбумина в крови</t>
  </si>
  <si>
    <t>6.2.133</t>
  </si>
  <si>
    <t>6.2.134</t>
  </si>
  <si>
    <t>6.2.135</t>
  </si>
  <si>
    <t>6.2.136</t>
  </si>
  <si>
    <t>6.2.137</t>
  </si>
  <si>
    <t>Исследование уровня миоглобина в крови</t>
  </si>
  <si>
    <t>6.2.138</t>
  </si>
  <si>
    <t>6.2.139</t>
  </si>
  <si>
    <t>6.2.140</t>
  </si>
  <si>
    <t>6.2.141</t>
  </si>
  <si>
    <t>6.2.143</t>
  </si>
  <si>
    <t>6.2.144</t>
  </si>
  <si>
    <t>6.2.145</t>
  </si>
  <si>
    <t>6.2.146</t>
  </si>
  <si>
    <t>семенного канатика</t>
  </si>
  <si>
    <t>Инстиляция</t>
  </si>
  <si>
    <t>в заднюю уретру</t>
  </si>
  <si>
    <t>в мочевой пузырь у женщин</t>
  </si>
  <si>
    <t>в мочевой пузырь у мужчин</t>
  </si>
  <si>
    <t>Массаж предстательной</t>
  </si>
  <si>
    <t>железы</t>
  </si>
  <si>
    <t>Тиширование семенного</t>
  </si>
  <si>
    <t>канатика</t>
  </si>
  <si>
    <t>Резекция яичника с использованием видеоэндоскопических технологий</t>
  </si>
  <si>
    <t>Резекция яичника с использованием видеоэндоскопических технологий с помощью коагулятора</t>
  </si>
  <si>
    <t>Резекция яичника клиновидная с использованием видеоэндоскопических технологий</t>
  </si>
  <si>
    <t>Комбинированная эндотрахеальная анестезия</t>
  </si>
  <si>
    <t>15.102</t>
  </si>
  <si>
    <t>Спинальная анестезия</t>
  </si>
  <si>
    <t>В01.003.004.009</t>
  </si>
  <si>
    <t>В01.003.004.010</t>
  </si>
  <si>
    <t>В01.003.004.007</t>
  </si>
  <si>
    <t>15.103</t>
  </si>
  <si>
    <t>Тотальная внутривенная анестезия</t>
  </si>
  <si>
    <t>В01.003.004.006</t>
  </si>
  <si>
    <t>15.104</t>
  </si>
  <si>
    <t>Эпидуральная анестезия</t>
  </si>
  <si>
    <t>20.002</t>
  </si>
  <si>
    <t>Вентрикуло-перитонеальное шунтирование</t>
  </si>
  <si>
    <t>20.003</t>
  </si>
  <si>
    <t>Удаление новообразования больших полушарий головного мозга с применением микрохирургической техники</t>
  </si>
  <si>
    <t>20.004</t>
  </si>
  <si>
    <t>Удаление новообразования головного мозга срединно-глубинной локализации с применением микрохирургической техники</t>
  </si>
  <si>
    <t>21. Сосудистая хирургия</t>
  </si>
  <si>
    <t>1 койко-день в 2-местной палате</t>
  </si>
  <si>
    <t xml:space="preserve">Стоимость услуг (руб.) </t>
  </si>
  <si>
    <t>Блокада отдельных сегментов (без стоимости лекарственных препаратов)</t>
  </si>
  <si>
    <t>1процедура</t>
  </si>
  <si>
    <t>Эзофагогастродуоденоскопия (только по направлению военкомата)</t>
  </si>
  <si>
    <t>Наложение  гипсовой повязки с имбобилизацией  1-го сустава</t>
  </si>
  <si>
    <t>Внутрисуставное  введение лекарственных препаратов (без стоимости лекарственных препаратов)</t>
  </si>
  <si>
    <t>19.001</t>
  </si>
  <si>
    <t>Прием - врача- логопеда</t>
  </si>
  <si>
    <t>19.002</t>
  </si>
  <si>
    <t>Восстановление речевой функции при всех видах речевых растройствах, в т.ч. при дисфагии</t>
  </si>
  <si>
    <t>19.003</t>
  </si>
  <si>
    <t>Диагностика речевой функции, глотания</t>
  </si>
  <si>
    <t>18. КАРДИОХИРУРГИЯ</t>
  </si>
  <si>
    <t>6.8.004</t>
  </si>
  <si>
    <t>Дополнение к прейскуранту платных медицинских услуг № 8- Приказ № 230 от 20.05.2015г.</t>
  </si>
  <si>
    <t>3.021</t>
  </si>
  <si>
    <t>Влагалищная тотальная гистерэктомия (экстирпация матки) без придатков с пластикой влагалища</t>
  </si>
  <si>
    <t>3.022</t>
  </si>
  <si>
    <t>Пластика влагалища при пролапсе стенок влагалища</t>
  </si>
  <si>
    <t>3.023</t>
  </si>
  <si>
    <t>Операция с применением mech- протеза при недержании мочи</t>
  </si>
  <si>
    <t>3.024</t>
  </si>
  <si>
    <t>3.025</t>
  </si>
  <si>
    <t>Влагалищная тотальная гистерэктомия (экстирпация матки) с придатками с пластикой влагалища</t>
  </si>
  <si>
    <t>3.026</t>
  </si>
  <si>
    <t>3.027</t>
  </si>
  <si>
    <t>3.028</t>
  </si>
  <si>
    <t>3.029</t>
  </si>
  <si>
    <t>3.030</t>
  </si>
  <si>
    <t>3.031</t>
  </si>
  <si>
    <t>3.032</t>
  </si>
  <si>
    <t>3.033</t>
  </si>
  <si>
    <t>3.034</t>
  </si>
  <si>
    <t>3.035</t>
  </si>
  <si>
    <t>3.036</t>
  </si>
  <si>
    <t>3.037</t>
  </si>
  <si>
    <t>3.038</t>
  </si>
  <si>
    <t>Надвлагалищная тотальная гистерэктомия без придатков</t>
  </si>
  <si>
    <t>3.039</t>
  </si>
  <si>
    <t>3.040</t>
  </si>
  <si>
    <t xml:space="preserve"> А 16.20.038</t>
  </si>
  <si>
    <t>3.041</t>
  </si>
  <si>
    <t>А 16.20.084</t>
  </si>
  <si>
    <t>3.042</t>
  </si>
  <si>
    <t>Гистерорезектоскопия по поводу бесплодия</t>
  </si>
  <si>
    <t>1. Гинекология. Оперативное вмешательство</t>
  </si>
  <si>
    <t>Операции по поводу бесплодия на придатках матки с гистерорезектоскопией с фотодинамической терапией</t>
  </si>
  <si>
    <r>
      <t xml:space="preserve">Исследования на биохимическом анализаторе   </t>
    </r>
    <r>
      <rPr>
        <u/>
        <sz val="11"/>
        <rFont val="Times New Roman"/>
        <family val="1"/>
        <charset val="204"/>
      </rPr>
      <t>Архитект с8000</t>
    </r>
  </si>
  <si>
    <t>21.001</t>
  </si>
  <si>
    <t xml:space="preserve">Эндартерэктомия каротидная </t>
  </si>
  <si>
    <t>21.002</t>
  </si>
  <si>
    <t>21.003</t>
  </si>
  <si>
    <t>Отделение гемодиализа</t>
  </si>
  <si>
    <t>Нейрохирургия</t>
  </si>
  <si>
    <t>А16.23.054</t>
  </si>
  <si>
    <t>23.301</t>
  </si>
  <si>
    <t>А16.23.007.001</t>
  </si>
  <si>
    <t>23.302</t>
  </si>
  <si>
    <t xml:space="preserve"> А16.03.035.001</t>
  </si>
  <si>
    <t>23.303</t>
  </si>
  <si>
    <t xml:space="preserve"> А16.23.032.002</t>
  </si>
  <si>
    <t>23.304</t>
  </si>
  <si>
    <t xml:space="preserve"> А16.03.022.006</t>
  </si>
  <si>
    <t>24.002</t>
  </si>
  <si>
    <t>Экстракортикальный остеосинтез плечевой кости</t>
  </si>
  <si>
    <t>А16.03.022.010</t>
  </si>
  <si>
    <t>24.003</t>
  </si>
  <si>
    <r>
      <t xml:space="preserve">Экстракортикальный остеосинтез большеберцовой кости </t>
    </r>
    <r>
      <rPr>
        <sz val="10"/>
        <color indexed="10"/>
        <rFont val="Tahoma"/>
        <family val="2"/>
        <charset val="204"/>
      </rPr>
      <t/>
    </r>
  </si>
  <si>
    <t>А16.03.022.012</t>
  </si>
  <si>
    <t>24.004</t>
  </si>
  <si>
    <t>Остеосинтез костей кисти и пальцев кисти</t>
  </si>
  <si>
    <t xml:space="preserve"> А16.03.063.003</t>
  </si>
  <si>
    <t>24.005</t>
  </si>
  <si>
    <t xml:space="preserve">Эндопротезирование ортопедическое тазобедренного сустава </t>
  </si>
  <si>
    <t>А16.03.063.006</t>
  </si>
  <si>
    <t>24.006</t>
  </si>
  <si>
    <t xml:space="preserve"> А16.03.064.003</t>
  </si>
  <si>
    <t>24.007</t>
  </si>
  <si>
    <t xml:space="preserve">Эндопротезирование ортопедическое плечевого сустава </t>
  </si>
  <si>
    <t>А16.04.015</t>
  </si>
  <si>
    <t>24.008</t>
  </si>
  <si>
    <t xml:space="preserve">Артроскопическая  аутопластика передней крестообразной связки   </t>
  </si>
  <si>
    <t xml:space="preserve"> А16.02.004</t>
  </si>
  <si>
    <t>24.009</t>
  </si>
  <si>
    <t>Иссечение контрактуры Дюпюитрена</t>
  </si>
  <si>
    <t>24.011</t>
  </si>
  <si>
    <t>24.012</t>
  </si>
  <si>
    <t>24.013</t>
  </si>
  <si>
    <t>А16.04.024.002</t>
  </si>
  <si>
    <t>24.010</t>
  </si>
  <si>
    <t xml:space="preserve">Менискэктомия с использованием видеоартроскопического оборудования  </t>
  </si>
  <si>
    <t>25.001</t>
  </si>
  <si>
    <t>Облучение другими источниками света (Биоптрон)</t>
  </si>
  <si>
    <t>Дубликат справки о состоянии здоровья по  просьбе пациента</t>
  </si>
  <si>
    <t>Профиль коек</t>
  </si>
  <si>
    <t>1 койко-день в условиях общей палаты (не менее 3 чел)</t>
  </si>
  <si>
    <t>ИССЛЕДОВАНИЕ ФУНКЦИИ ВНЕШНЕГО ДЫХАНИЯ</t>
  </si>
  <si>
    <t>НЕЙРОФИЗИОЛОГИЧЕСКАЯ ДИАГНОСТИКА</t>
  </si>
  <si>
    <t>УЛЬТРАЗВУКОВАЯ ДОППЛЕРОГРАФИЯ</t>
  </si>
  <si>
    <t>6.8.005</t>
  </si>
  <si>
    <t>6.8.006</t>
  </si>
  <si>
    <t>6.8.007</t>
  </si>
  <si>
    <t>6.8.008</t>
  </si>
  <si>
    <t>6.6.006</t>
  </si>
  <si>
    <t>6.6.007</t>
  </si>
  <si>
    <t>6.8.009</t>
  </si>
  <si>
    <t>6.8.010</t>
  </si>
  <si>
    <t>6.8.011</t>
  </si>
  <si>
    <t>6.8.012</t>
  </si>
  <si>
    <t>Гистеросальпингография</t>
  </si>
  <si>
    <t>Эзофагогастроскопия</t>
  </si>
  <si>
    <t xml:space="preserve">Эзофагогастродуоденоскопия </t>
  </si>
  <si>
    <t>Видеодуоденоскопия при ретроградной РХПГ</t>
  </si>
  <si>
    <t>Видеодуоденоскопия с папиллосфинктротомией</t>
  </si>
  <si>
    <t xml:space="preserve">Ректороманоскопия </t>
  </si>
  <si>
    <t xml:space="preserve">Ректосигмоидоскопия </t>
  </si>
  <si>
    <t>Колоноскопия</t>
  </si>
  <si>
    <t xml:space="preserve">Эпифаринголарингоскопия </t>
  </si>
  <si>
    <t xml:space="preserve">Бронхоскопия </t>
  </si>
  <si>
    <t>Полипэктомия (одного полипа) при ФГДС</t>
  </si>
  <si>
    <t>Полипэктомия (одного полипа) при ФКС</t>
  </si>
  <si>
    <t>19. УСЛУГИ ЛОГОПЕДА</t>
  </si>
  <si>
    <t>16.12.004.001</t>
  </si>
  <si>
    <t>16.12.004.002</t>
  </si>
  <si>
    <t>16.10.003.021</t>
  </si>
  <si>
    <t>16.12.004.003   16.12.004.004</t>
  </si>
  <si>
    <t>16.12.004.001   16.10.032.002</t>
  </si>
  <si>
    <t>ИССЛЕДОВАНИЯ СЕРДЕЧНО-СОСУДИСТОЙ СИСТЕМЫ</t>
  </si>
  <si>
    <t>10.203</t>
  </si>
  <si>
    <t>10.305</t>
  </si>
  <si>
    <t>10.306</t>
  </si>
  <si>
    <t>10.307</t>
  </si>
  <si>
    <t>4.121</t>
  </si>
  <si>
    <t>Лапаротомия. Резекция сигмовидной кишки с наложением анастомоза</t>
  </si>
  <si>
    <t>6.8.002</t>
  </si>
  <si>
    <t>6.8.003</t>
  </si>
  <si>
    <t>11.009</t>
  </si>
  <si>
    <t>11.010</t>
  </si>
  <si>
    <t>отчисл.</t>
  </si>
  <si>
    <t>с/с</t>
  </si>
  <si>
    <t>НИОКР</t>
  </si>
  <si>
    <t>Дорож.</t>
  </si>
  <si>
    <t>В/жилье</t>
  </si>
  <si>
    <t>ть</t>
  </si>
  <si>
    <t>с пр.</t>
  </si>
  <si>
    <t>ст-ть</t>
  </si>
  <si>
    <t>аморт.</t>
  </si>
  <si>
    <t>медик</t>
  </si>
  <si>
    <t>*</t>
  </si>
  <si>
    <t>Ирригоскопия</t>
  </si>
  <si>
    <t>Фистулография</t>
  </si>
  <si>
    <t>Спирография</t>
  </si>
  <si>
    <t>БЕЗ  СТОИМОСТИ  МЕДИКАМЕНТОВ</t>
  </si>
  <si>
    <t>Электрокаогуляция</t>
  </si>
  <si>
    <t>Перевязка стопы</t>
  </si>
  <si>
    <t>Перевязка  кисти</t>
  </si>
  <si>
    <t>Перевязка 1-го пальца стопы</t>
  </si>
  <si>
    <t>Перевязка 1-го пальца кисти</t>
  </si>
  <si>
    <t>канала</t>
  </si>
  <si>
    <t>УРОЛОГИЯ</t>
  </si>
  <si>
    <t>вр.15,м/с 10,сан.3</t>
  </si>
  <si>
    <t>Блокада новокаиновая</t>
  </si>
  <si>
    <t>парапростатическая</t>
  </si>
  <si>
    <t>(без стоимости реанимационных койко/дней, включая эпидуральную анестезию)</t>
  </si>
  <si>
    <t>А16.21.002</t>
  </si>
  <si>
    <t>3.201</t>
  </si>
  <si>
    <t>Трансуретральная резекция аденомы предстательной железы</t>
  </si>
  <si>
    <t xml:space="preserve"> A16.28.026  </t>
  </si>
  <si>
    <t>3.202</t>
  </si>
  <si>
    <t xml:space="preserve">Эхокардиография чреспищеводная </t>
  </si>
  <si>
    <t>А04.10.002</t>
  </si>
  <si>
    <t xml:space="preserve">Эхокардиография </t>
  </si>
  <si>
    <t xml:space="preserve">Регистрация электрической активности проводящей системы сердца </t>
  </si>
  <si>
    <t>А05.23.001</t>
  </si>
  <si>
    <t>Электроэнцефалография</t>
  </si>
  <si>
    <t>Электромиография игольчатая</t>
  </si>
  <si>
    <t>10.204</t>
  </si>
  <si>
    <t>Электромиография стимуляционная добавочного нерва</t>
  </si>
  <si>
    <t>А05.02.001.001</t>
  </si>
  <si>
    <t>А04.12.001.001</t>
  </si>
  <si>
    <t>А04.12.002.002</t>
  </si>
  <si>
    <t>А04.12.002.003</t>
  </si>
  <si>
    <t>А04.12.001.002</t>
  </si>
  <si>
    <t>Дуплексное сканирование артерий почек</t>
  </si>
  <si>
    <t>А04.12.003</t>
  </si>
  <si>
    <t>Дуплексное сканирование аорты</t>
  </si>
  <si>
    <t>А04.12.005.003</t>
  </si>
  <si>
    <t>Дуплексное сканирование брахиоцефальных артерий с цветным допплеровским картированием кровотока</t>
  </si>
  <si>
    <t>А04.12.018</t>
  </si>
  <si>
    <t>10.308</t>
  </si>
  <si>
    <t xml:space="preserve">Дуплексное сканирование транскраниальное артерий и вен      </t>
  </si>
  <si>
    <t>1.123</t>
  </si>
  <si>
    <t>1.124</t>
  </si>
  <si>
    <t>КЛИНИЧЕСКИЕ  ЛАБОРАТОРНЫЕ  ИССЛЕДОВАНИЯ</t>
  </si>
  <si>
    <t>Исследование  мокроты</t>
  </si>
  <si>
    <t>Исследование отделяемого мочеполовых органов</t>
  </si>
  <si>
    <t>БИОХИМИЧЕСКИЕ  ИССЛЕДОВАНИЯ</t>
  </si>
  <si>
    <t>Наименование вида медицинских услуг</t>
  </si>
  <si>
    <t>Единица измерения</t>
  </si>
  <si>
    <t>1 прием</t>
  </si>
  <si>
    <t>1 исследование</t>
  </si>
  <si>
    <t>1 процедура</t>
  </si>
  <si>
    <t>Рентгенография (обзорная) брюшной полости</t>
  </si>
  <si>
    <t>Остеосцинтиграфия</t>
  </si>
  <si>
    <t>Ангионефросцинтиграфия</t>
  </si>
  <si>
    <t>Ангионефросцинтиграфия с каптоприлом</t>
  </si>
  <si>
    <t>7.5. ЛАБОРАТОРИЯ РАДИОИЗОТОПНОЙ ДИАГНОСТИКИ</t>
  </si>
  <si>
    <t>Рентгенография придаточных пазух носа</t>
  </si>
  <si>
    <t>Рентгенография костей носа</t>
  </si>
  <si>
    <t>Рентгенография височной кости</t>
  </si>
  <si>
    <t>Рентгенография ключицы</t>
  </si>
  <si>
    <t>1 штука</t>
  </si>
  <si>
    <t>1 категория сложности</t>
  </si>
  <si>
    <t>2 категория сложности</t>
  </si>
  <si>
    <t>3 категория сложности</t>
  </si>
  <si>
    <t>6.8.001</t>
  </si>
  <si>
    <t>6.2.001</t>
  </si>
  <si>
    <t>6.2.002</t>
  </si>
  <si>
    <t>6.2.003</t>
  </si>
  <si>
    <t>6.2.006</t>
  </si>
  <si>
    <t>6.2.007</t>
  </si>
  <si>
    <t>6.2.009</t>
  </si>
  <si>
    <t>6.2.010</t>
  </si>
  <si>
    <t>6.2.011</t>
  </si>
  <si>
    <t>6.2.012</t>
  </si>
  <si>
    <t>6.2.013</t>
  </si>
  <si>
    <t>6.2.014</t>
  </si>
  <si>
    <t>6.2.015</t>
  </si>
  <si>
    <t>6.2.016</t>
  </si>
  <si>
    <t>6.2.017</t>
  </si>
  <si>
    <t>6.3.001</t>
  </si>
  <si>
    <t>6.3.002</t>
  </si>
  <si>
    <t>6.3.003</t>
  </si>
  <si>
    <t>6.3.004</t>
  </si>
  <si>
    <t>6.3.005</t>
  </si>
  <si>
    <t>6.3.006</t>
  </si>
  <si>
    <t>6.3.007</t>
  </si>
  <si>
    <t>6.3.008</t>
  </si>
  <si>
    <t>6.3.009</t>
  </si>
  <si>
    <t>6.3.010</t>
  </si>
  <si>
    <t>6.3.011</t>
  </si>
  <si>
    <t>6.3.012</t>
  </si>
  <si>
    <t>6.3.013</t>
  </si>
  <si>
    <t>6.3.014</t>
  </si>
  <si>
    <t>6.3.015</t>
  </si>
  <si>
    <t>6.3.016</t>
  </si>
  <si>
    <t>6.3.017</t>
  </si>
  <si>
    <t>9.019</t>
  </si>
  <si>
    <t>6.8.013</t>
  </si>
  <si>
    <t>А03.08.003</t>
  </si>
  <si>
    <t>9.020</t>
  </si>
  <si>
    <t>Эзофагоскопия (только по направлению военкомата)</t>
  </si>
  <si>
    <t>1 км</t>
  </si>
  <si>
    <t>Реносцинтиграфия</t>
  </si>
  <si>
    <t>6.1.102</t>
  </si>
  <si>
    <t>6.3.020</t>
  </si>
  <si>
    <t>6.3.021</t>
  </si>
  <si>
    <t>6.3.022</t>
  </si>
  <si>
    <t>6.3.023</t>
  </si>
  <si>
    <t>6.3.024</t>
  </si>
  <si>
    <t>6.3.025</t>
  </si>
  <si>
    <t>6.3.027</t>
  </si>
  <si>
    <t>6.4.001</t>
  </si>
  <si>
    <t>6.4.002</t>
  </si>
  <si>
    <t>6.4.003</t>
  </si>
  <si>
    <t>6.4.004</t>
  </si>
  <si>
    <t>6.4.006</t>
  </si>
  <si>
    <t>6.4.007</t>
  </si>
  <si>
    <t>6.4.008</t>
  </si>
  <si>
    <t>6.4.009</t>
  </si>
  <si>
    <t>6.4.010</t>
  </si>
  <si>
    <t>6.4.011</t>
  </si>
  <si>
    <t>6.4.012</t>
  </si>
  <si>
    <t>6.4.013</t>
  </si>
  <si>
    <t>6.4.014</t>
  </si>
  <si>
    <t>6.4.015</t>
  </si>
  <si>
    <t>6.4.016</t>
  </si>
  <si>
    <t>6.4.017</t>
  </si>
  <si>
    <t>6.4.018</t>
  </si>
  <si>
    <t>6.4.019</t>
  </si>
  <si>
    <t>6.4.101</t>
  </si>
  <si>
    <t>6.4.102</t>
  </si>
  <si>
    <t>6.4.201</t>
  </si>
  <si>
    <t>6.4.202</t>
  </si>
  <si>
    <t>6.4.203</t>
  </si>
  <si>
    <t>7.001</t>
  </si>
  <si>
    <t>7.003</t>
  </si>
  <si>
    <t>7.004</t>
  </si>
  <si>
    <t>7.005</t>
  </si>
  <si>
    <t>7.006</t>
  </si>
  <si>
    <t>7.007</t>
  </si>
  <si>
    <t>7.008</t>
  </si>
  <si>
    <t>7.010</t>
  </si>
  <si>
    <t>7.101</t>
  </si>
  <si>
    <t>7.102</t>
  </si>
  <si>
    <t>7.103</t>
  </si>
  <si>
    <t>7.104</t>
  </si>
  <si>
    <t>7.105</t>
  </si>
  <si>
    <t>7.106</t>
  </si>
  <si>
    <t>7.107</t>
  </si>
  <si>
    <t>7.108</t>
  </si>
  <si>
    <t>7.109</t>
  </si>
  <si>
    <t>7.110</t>
  </si>
  <si>
    <t>7.111</t>
  </si>
  <si>
    <t>7.112</t>
  </si>
  <si>
    <t>7.113</t>
  </si>
  <si>
    <t>7.201</t>
  </si>
  <si>
    <t>7.205</t>
  </si>
  <si>
    <t>8.001</t>
  </si>
  <si>
    <t>8.002</t>
  </si>
  <si>
    <t>8.003</t>
  </si>
  <si>
    <t>8.004</t>
  </si>
  <si>
    <t>8.101</t>
  </si>
  <si>
    <t>8.102</t>
  </si>
  <si>
    <t>8.104</t>
  </si>
  <si>
    <t>8.105</t>
  </si>
  <si>
    <t>8.106</t>
  </si>
  <si>
    <t>8.201</t>
  </si>
  <si>
    <t>8.203</t>
  </si>
  <si>
    <t>8.204</t>
  </si>
  <si>
    <t>8.205</t>
  </si>
  <si>
    <t>8.206</t>
  </si>
  <si>
    <t>8.301</t>
  </si>
  <si>
    <t>8.302</t>
  </si>
  <si>
    <t>8.303</t>
  </si>
  <si>
    <t>8.304</t>
  </si>
  <si>
    <t>8.305</t>
  </si>
  <si>
    <t>8.401</t>
  </si>
  <si>
    <t>9.001</t>
  </si>
  <si>
    <t>9.002</t>
  </si>
  <si>
    <t>9.004</t>
  </si>
  <si>
    <t>9.005</t>
  </si>
  <si>
    <t>9.006</t>
  </si>
  <si>
    <t>9.008</t>
  </si>
  <si>
    <t>9.010</t>
  </si>
  <si>
    <t>9.012</t>
  </si>
  <si>
    <t>9.014</t>
  </si>
  <si>
    <t>9.016</t>
  </si>
  <si>
    <t>9.017</t>
  </si>
  <si>
    <t>9.018</t>
  </si>
  <si>
    <t>10.001</t>
  </si>
  <si>
    <t>10.002</t>
  </si>
  <si>
    <t>10.003</t>
  </si>
  <si>
    <t>10.004</t>
  </si>
  <si>
    <t>10.005</t>
  </si>
  <si>
    <t>10.006</t>
  </si>
  <si>
    <t>10.101</t>
  </si>
  <si>
    <t>10.102</t>
  </si>
  <si>
    <t>11.001</t>
  </si>
  <si>
    <t>11.002</t>
  </si>
  <si>
    <t>11.003</t>
  </si>
  <si>
    <t>11.004</t>
  </si>
  <si>
    <t>11.005</t>
  </si>
  <si>
    <t>11.006</t>
  </si>
  <si>
    <t>11.007</t>
  </si>
  <si>
    <t>11.101</t>
  </si>
  <si>
    <t>11.201</t>
  </si>
  <si>
    <t>11.202</t>
  </si>
  <si>
    <t>12.002</t>
  </si>
  <si>
    <t>12.003</t>
  </si>
  <si>
    <t>12.004</t>
  </si>
  <si>
    <t>12.005</t>
  </si>
  <si>
    <t>12.006</t>
  </si>
  <si>
    <t>12.007</t>
  </si>
  <si>
    <t>12.008</t>
  </si>
  <si>
    <t>12.009</t>
  </si>
  <si>
    <t>12.010</t>
  </si>
  <si>
    <t>12.011</t>
  </si>
  <si>
    <t>12.014</t>
  </si>
  <si>
    <t>12.016</t>
  </si>
  <si>
    <t>12.017</t>
  </si>
  <si>
    <t>12.018</t>
  </si>
  <si>
    <t>12.019</t>
  </si>
  <si>
    <t>12.020</t>
  </si>
  <si>
    <t>12.023</t>
  </si>
  <si>
    <t>12.022</t>
  </si>
  <si>
    <t>12.025</t>
  </si>
  <si>
    <t>12.021</t>
  </si>
  <si>
    <t>13.001</t>
  </si>
  <si>
    <t>13.002</t>
  </si>
  <si>
    <t>13.003</t>
  </si>
  <si>
    <t>13.004</t>
  </si>
  <si>
    <t>13.005</t>
  </si>
  <si>
    <t>16.001</t>
  </si>
  <si>
    <t>16.002</t>
  </si>
  <si>
    <t>16.003</t>
  </si>
  <si>
    <t>Санитарная обработка трупа</t>
  </si>
  <si>
    <t>штука</t>
  </si>
  <si>
    <t>16.005</t>
  </si>
  <si>
    <t>Наложение формалиновой маски</t>
  </si>
  <si>
    <t>12. МАССАЖ, ЛФК при  осуществлении  стационарной помощи</t>
  </si>
  <si>
    <t>1.101</t>
  </si>
  <si>
    <t>Круглосуточный пост медицинских сестер</t>
  </si>
  <si>
    <t>1 койко/день</t>
  </si>
  <si>
    <t>10.007</t>
  </si>
  <si>
    <t>Дополнение к прейскуранту платных медицинских услуг № 1- Приказ № 63 от 04.02.2015г.</t>
  </si>
  <si>
    <t>Дополнение к прейскуранту платных медицинских услуг № 4- Приказ № 95 от 25.02.2015г.</t>
  </si>
  <si>
    <t>Дополнение к прейскуранту платных медицинских услуг № 3- Приказ № 90 от 18.02.2015г.</t>
  </si>
  <si>
    <t>Дополнение к прейскуранту платных медицинских услуг № 5- Приказ № 121 от 19.03.2015г.</t>
  </si>
  <si>
    <t>Дополнение к прейскуранту платных медицинских услуг № 6- Приказ № 213 от 07.05.2015г.</t>
  </si>
  <si>
    <t>Дополнение к прейскуранту платных медицинских услуг № 7- Приказ № 225 от 15.05.2015г.</t>
  </si>
  <si>
    <t xml:space="preserve">Экстракортикальный остеосинтез бедренной кости </t>
  </si>
  <si>
    <t xml:space="preserve">Эндопротезирование ортопедическое коленного сустава </t>
  </si>
  <si>
    <t>21.004</t>
  </si>
  <si>
    <t xml:space="preserve">Аневризмэктомия с протезированием и пластикой ветвей </t>
  </si>
  <si>
    <t>21.005</t>
  </si>
  <si>
    <t>21.006</t>
  </si>
  <si>
    <t>21.007</t>
  </si>
  <si>
    <t>21.008</t>
  </si>
  <si>
    <t>Тотальная тиреоидоэктомия</t>
  </si>
  <si>
    <t>В01.059.001</t>
  </si>
  <si>
    <t>Удаление металлоконструкций</t>
  </si>
  <si>
    <t>Плазмаферез</t>
  </si>
  <si>
    <t>4.106</t>
  </si>
  <si>
    <t>Холецистэктомия лапароскопическая</t>
  </si>
  <si>
    <t>4.112</t>
  </si>
  <si>
    <t>4.113</t>
  </si>
  <si>
    <t>Выписка из карты пациента</t>
  </si>
  <si>
    <t>РАСШИФРОВКА  ЗАТРАТ</t>
  </si>
  <si>
    <t>Наименование</t>
  </si>
  <si>
    <t>Время</t>
  </si>
  <si>
    <t>Зар.</t>
  </si>
  <si>
    <t>Накл.</t>
  </si>
  <si>
    <t>Итого</t>
  </si>
  <si>
    <t>Накоп.</t>
  </si>
  <si>
    <t>Налоги</t>
  </si>
  <si>
    <t>Стоим-</t>
  </si>
  <si>
    <t>Налог</t>
  </si>
  <si>
    <t>Цена</t>
  </si>
  <si>
    <t>Врач</t>
  </si>
  <si>
    <t>м/с</t>
  </si>
  <si>
    <t>сан</t>
  </si>
  <si>
    <t>плата</t>
  </si>
  <si>
    <t>отчисл</t>
  </si>
  <si>
    <t>расх.</t>
  </si>
  <si>
    <t>8. УЛЬТРАЗУКОВОЕ ИССЛЕДОВАНИЕ ОРГАНОВ</t>
  </si>
  <si>
    <t>1исследование</t>
  </si>
  <si>
    <t>А06.10.008</t>
  </si>
  <si>
    <t>А16.10.014.003</t>
  </si>
  <si>
    <t>А16.12.026  А16.12.028</t>
  </si>
  <si>
    <t>А16.12.051.002</t>
  </si>
  <si>
    <t>А16.12.004.009</t>
  </si>
  <si>
    <t>Исследования крови</t>
  </si>
  <si>
    <t>Диагностика онкомаркеров</t>
  </si>
  <si>
    <t>Исследования  гемостаза</t>
  </si>
  <si>
    <t>Исследование кала</t>
  </si>
  <si>
    <t>Исследования мочи</t>
  </si>
  <si>
    <t>Гистологические исследования</t>
  </si>
  <si>
    <t xml:space="preserve">ИММУНОЛОГИЧЕСКИЕ   ИССЛЕДОВАНИЯ </t>
  </si>
  <si>
    <t>Наименование медицинских услуг</t>
  </si>
  <si>
    <t>А06.03.041</t>
  </si>
  <si>
    <t>А06.12.012</t>
  </si>
  <si>
    <t>А06.10.006</t>
  </si>
  <si>
    <t>Доплата за госпитализацию в палату повышенной комфортности 1-местную</t>
  </si>
  <si>
    <t>на 1 сутки пребывания</t>
  </si>
  <si>
    <t>Доплата за госпитализацию в палату повышенной комфортности 2-местную</t>
  </si>
  <si>
    <t>16.006</t>
  </si>
  <si>
    <t>пос.ГЭС           (9 км)</t>
  </si>
  <si>
    <t>Операция выравнивания</t>
  </si>
  <si>
    <t>парафемоза</t>
  </si>
  <si>
    <t>Пункция при водянке</t>
  </si>
  <si>
    <t>оболочек яичника</t>
  </si>
  <si>
    <t>остроконечных кондилом</t>
  </si>
  <si>
    <t>Электрокаогуляция полипов</t>
  </si>
  <si>
    <t>уретры,малых полипом</t>
  </si>
  <si>
    <t>Хромоцистокопия</t>
  </si>
  <si>
    <t>Взятие мазка из уретры</t>
  </si>
  <si>
    <t xml:space="preserve">Обработка остроконечных </t>
  </si>
  <si>
    <t xml:space="preserve">кандилом жидким азотом </t>
  </si>
  <si>
    <t>БУЖИРОВАНИЕ  мочеиспускательного</t>
  </si>
  <si>
    <t>Дополнительные снимки на пленке</t>
  </si>
  <si>
    <t>6.3.102</t>
  </si>
  <si>
    <t>6.3.103</t>
  </si>
  <si>
    <t>6.3.104</t>
  </si>
  <si>
    <t>6.3.105</t>
  </si>
  <si>
    <t>6.3.106</t>
  </si>
  <si>
    <t>6.3.107</t>
  </si>
  <si>
    <t>6.3.201</t>
  </si>
  <si>
    <t>6.3.202</t>
  </si>
  <si>
    <t>2.102</t>
  </si>
  <si>
    <t>4.108</t>
  </si>
  <si>
    <t>Хальгус-вальгус, деформация стопы</t>
  </si>
  <si>
    <t>4.109</t>
  </si>
  <si>
    <t>Удаление импланта</t>
  </si>
  <si>
    <t>4.111</t>
  </si>
  <si>
    <t>4.104</t>
  </si>
  <si>
    <t>Цитологические исследования</t>
  </si>
  <si>
    <t>6.6.001</t>
  </si>
  <si>
    <t>6.6.002</t>
  </si>
  <si>
    <t>6.6.003</t>
  </si>
  <si>
    <t>6.6.004</t>
  </si>
  <si>
    <t>13. ПРОЧИЕ МЕДИЦИНСКИЕ УСЛУГИ</t>
  </si>
  <si>
    <t>Стерилизация перевязочного материала</t>
  </si>
  <si>
    <t>1 бикс</t>
  </si>
  <si>
    <t>16.101</t>
  </si>
  <si>
    <t>( со всеми изменениями и дополнениями по состоянию на 01.12.2015 года)</t>
  </si>
  <si>
    <r>
      <t xml:space="preserve">Эндартерэктомия каротидная с пластикой </t>
    </r>
    <r>
      <rPr>
        <sz val="11"/>
        <rFont val="Times New Roman"/>
        <family val="1"/>
        <charset val="204"/>
      </rPr>
      <t xml:space="preserve">(без стоимости дорогостоящих изделий медицинского назначения) (с комбинированной эндотрахеальной анестезией-2,5 час.) </t>
    </r>
  </si>
  <si>
    <t>А16.12.008.001;</t>
  </si>
  <si>
    <t>23.402</t>
  </si>
  <si>
    <r>
      <t xml:space="preserve">Эндартерэктомия каротидная </t>
    </r>
    <r>
      <rPr>
        <sz val="11"/>
        <rFont val="Times New Roman"/>
        <family val="1"/>
        <charset val="204"/>
      </rPr>
      <t xml:space="preserve">(без стоимости дорогостоящих изделий медицинского назначения) (с комбинированной эндотрахеальной анестезией-2,5 час.) </t>
    </r>
  </si>
  <si>
    <t>23.403</t>
  </si>
  <si>
    <t>Массаж плечевого сустава</t>
  </si>
  <si>
    <t>Массаж локтевого сустава</t>
  </si>
  <si>
    <t>Массаж лучезапястного сустава</t>
  </si>
  <si>
    <t>Массаж кисти и предплечья</t>
  </si>
  <si>
    <t>Массаж коленного сустава</t>
  </si>
  <si>
    <t>Массаж голеностопного сустава</t>
  </si>
  <si>
    <t>Гальванизация</t>
  </si>
  <si>
    <t>Копия больничного листа</t>
  </si>
  <si>
    <t>6.1.301</t>
  </si>
  <si>
    <t>6.1.302</t>
  </si>
  <si>
    <t>6.1.303</t>
  </si>
  <si>
    <t>Цитологическое исследование мокроты</t>
  </si>
  <si>
    <t>6.1.304</t>
  </si>
  <si>
    <t>6.1.305</t>
  </si>
  <si>
    <t>6.2.148</t>
  </si>
  <si>
    <t>6.2.150</t>
  </si>
  <si>
    <t>6.2.151</t>
  </si>
  <si>
    <t>6.2.152</t>
  </si>
  <si>
    <t>6.8.018</t>
  </si>
  <si>
    <t>6.3.031</t>
  </si>
  <si>
    <t>Доставка больного на автомобиле FIAT DOBLA (c носилками)</t>
  </si>
  <si>
    <t>Новый город      (15 км)</t>
  </si>
  <si>
    <t>Дополнение к прейскуранту платных медицинских услуг № 1- Приказ № 54 от 12.02.2016г.</t>
  </si>
  <si>
    <t>Дополнение к прейскуранту платных медицинских услуг № 2- Приказ № 61 от 18.02.2016г.</t>
  </si>
  <si>
    <t>Дополнение к прейскуранту платных медицинских услуг № 3- Приказ № 61 от 18.02.2016г.</t>
  </si>
  <si>
    <t>6.9.001</t>
  </si>
  <si>
    <t>Бактериологические исследования контроля стерильности перевязочного материала, инструментария, рук хирургов, шовного материала</t>
  </si>
  <si>
    <t>6.9.002</t>
  </si>
  <si>
    <t>Бактериологические исследования смывов на БГКП (бактерии группы кишечной палочки)</t>
  </si>
  <si>
    <t>6.9.003</t>
  </si>
  <si>
    <t>Бактериологические исследования смывов на стафилококк</t>
  </si>
  <si>
    <t>6.9.004</t>
  </si>
  <si>
    <t>Бактериологические исследование микробной обсемененности воздушной среды</t>
  </si>
  <si>
    <t>6.9.005</t>
  </si>
  <si>
    <t>Бактериологические исследования смывов на УПМ</t>
  </si>
  <si>
    <t>6.9.006</t>
  </si>
  <si>
    <t>Бактериологические исследования пеленочного теста</t>
  </si>
  <si>
    <t>6.9.007</t>
  </si>
  <si>
    <t>6.9.101</t>
  </si>
  <si>
    <t>6.9.102</t>
  </si>
  <si>
    <t>6.9.104</t>
  </si>
  <si>
    <t>6.9.105</t>
  </si>
  <si>
    <t>6.9.106</t>
  </si>
  <si>
    <t>6.9.107</t>
  </si>
  <si>
    <t>6.9.108</t>
  </si>
  <si>
    <t>6.9.109</t>
  </si>
  <si>
    <t>6.9.110</t>
  </si>
  <si>
    <t>6.9.111</t>
  </si>
  <si>
    <t>6.9.112</t>
  </si>
  <si>
    <t>6.9.113</t>
  </si>
  <si>
    <t>6.9.114</t>
  </si>
  <si>
    <t>6.9.115</t>
  </si>
  <si>
    <t>6.9.116</t>
  </si>
  <si>
    <t>6.9.117</t>
  </si>
  <si>
    <t>6.9.119</t>
  </si>
  <si>
    <t>6.9.120</t>
  </si>
  <si>
    <t>6.9.121</t>
  </si>
  <si>
    <t>6.9.122</t>
  </si>
  <si>
    <t>6.9.123</t>
  </si>
  <si>
    <t>6.9.124</t>
  </si>
  <si>
    <t>6.9.128</t>
  </si>
  <si>
    <t>6.9.129</t>
  </si>
  <si>
    <t>6.9.130</t>
  </si>
  <si>
    <t>6.9.131</t>
  </si>
  <si>
    <t>14.021</t>
  </si>
  <si>
    <t>Запись исследования на CD - диск (без стоимости диска)</t>
  </si>
  <si>
    <t>1 запись</t>
  </si>
  <si>
    <t>20.005</t>
  </si>
  <si>
    <t>Пластика дефекта костей черепа (с комбинированной эндотрахеальной анестезией)</t>
  </si>
  <si>
    <t>Дополнение к прейскуранту платных медицинских услуг № 4- Приказ № 102 от 21.03.2016г.</t>
  </si>
  <si>
    <t>Дополнение к прейскуранту платных медицинских услуг № 6- Приказ № 166 от 10.05.2016г.</t>
  </si>
  <si>
    <t>Дополнение к прейскуранту платных медицинских услуг № 7- Приказ № 165 от 10.05.2016г.</t>
  </si>
  <si>
    <t>26.1. Онкология оперативное вмешательство</t>
  </si>
  <si>
    <t>А16..01.016</t>
  </si>
  <si>
    <t>26.1.001</t>
  </si>
  <si>
    <t>Удаление доброкачественных новообразований кожи - 1 папиллома</t>
  </si>
  <si>
    <t>А16.01.0166</t>
  </si>
  <si>
    <t>26.1.002</t>
  </si>
  <si>
    <t>Удаление доброкачественных новообразований кожи - 1 категории сложности</t>
  </si>
  <si>
    <t>26.1.003</t>
  </si>
  <si>
    <t>26.1.004</t>
  </si>
  <si>
    <t>Удаление доброкачественных новообразований кожи - 2 категория сложности</t>
  </si>
  <si>
    <t>Удаление доброкачественных новообразований кожи - 3 категории сложности</t>
  </si>
  <si>
    <t>А03.16.004</t>
  </si>
  <si>
    <t>9.021</t>
  </si>
  <si>
    <t>Исследование материала желудка на наличие геликобактер пилори (Helicobacter piloru)</t>
  </si>
  <si>
    <t>Дополнение к прейскуранту платных медицинских услуг № 5- Приказ № 170 от 13.05.2016г.</t>
  </si>
  <si>
    <t>6.1.404</t>
  </si>
  <si>
    <t>6.6.008</t>
  </si>
  <si>
    <t>Дополнение к прейскуранту платных медицинских услуг № 8- Приказ № 180 от 20.05.2016г.</t>
  </si>
  <si>
    <t>Дополнение к прейскуранту платных медицинских услуг № 9- Приказ № 179 от 20.05.2016г.</t>
  </si>
  <si>
    <t>А16.12.006</t>
  </si>
  <si>
    <t>21.010</t>
  </si>
  <si>
    <t>А03.04.001</t>
  </si>
  <si>
    <t>Дополнение к прейскуранту платных медицинских услуг № 10- Приказ № 224 от 17.06.2016г.</t>
  </si>
  <si>
    <t>В01.001.001</t>
  </si>
  <si>
    <t>1.127</t>
  </si>
  <si>
    <t>В01.027.001</t>
  </si>
  <si>
    <t>1.128</t>
  </si>
  <si>
    <t>А03.09.001</t>
  </si>
  <si>
    <t>9.022</t>
  </si>
  <si>
    <t>Бронхоскопия (в условиях седации)</t>
  </si>
  <si>
    <t>А03.16.001</t>
  </si>
  <si>
    <t>9.023</t>
  </si>
  <si>
    <t>Эзофагогастродуоденоскопия (в условиях седации)</t>
  </si>
  <si>
    <t>А03.18.001</t>
  </si>
  <si>
    <t>9.024</t>
  </si>
  <si>
    <t>Толстокишечная эндоскопия (в условиях седации)</t>
  </si>
  <si>
    <t>Дополнение к прейскуранту платных медицинских услуг № 11- Приказ № 228 от 22.06.2016г.</t>
  </si>
  <si>
    <t>Дополнение к прейскуранту платных медицинских услуг № 12- Приказ № 234 от 29.06.2016г.</t>
  </si>
  <si>
    <t>Дополнение к прейскуранту платных медицинских услуг № 13- Приказ № 243 от 04.07.2016г.</t>
  </si>
  <si>
    <t>Дополнение к прейскуранту платных медицинских услуг № 14- Приказ № 242 от 04.07.2016г.</t>
  </si>
  <si>
    <t>1.129</t>
  </si>
  <si>
    <t>26.02. Онкологические (маммологические) исследования</t>
  </si>
  <si>
    <t>А.11.30.008</t>
  </si>
  <si>
    <t>26.02.001</t>
  </si>
  <si>
    <t>Введение лекарственных препаратов в ткань опухоли (от 1 до 7 кист, за каждую)</t>
  </si>
  <si>
    <t>26.02.002</t>
  </si>
  <si>
    <t>Введение лекарственных препаратов в ткань опухоли (за каждую последующую, свыше 7 кист)</t>
  </si>
  <si>
    <t>А11.20.010</t>
  </si>
  <si>
    <t>26.02.003</t>
  </si>
  <si>
    <t>Биопсия (пункция) молочной железы чрескожная</t>
  </si>
  <si>
    <t>26.02.004</t>
  </si>
  <si>
    <t>Пункция новообразования молочной железы прицельная пункционная под контролем ультразвукового исследования</t>
  </si>
  <si>
    <t>А11.01.016</t>
  </si>
  <si>
    <t>26.02.005</t>
  </si>
  <si>
    <t>Получение отделяемого из соска молочной железы (1 молочная железа)</t>
  </si>
  <si>
    <t>26.02.006</t>
  </si>
  <si>
    <t>Получение отделяемого из соска молочной железы (обе молочные железы)</t>
  </si>
  <si>
    <t>А11.01.009</t>
  </si>
  <si>
    <t>26.02.007</t>
  </si>
  <si>
    <t>Соскоб кожи</t>
  </si>
  <si>
    <t>6.6.101</t>
  </si>
  <si>
    <t>6.6.102</t>
  </si>
  <si>
    <t>6.6.103</t>
  </si>
  <si>
    <t>6.6.104</t>
  </si>
  <si>
    <t>Дополнение к прейскуранту платных медицинских услуг № 15- Приказ № 275 от 11.08.2016г.</t>
  </si>
  <si>
    <t>6.3.034</t>
  </si>
  <si>
    <t>6.3.035</t>
  </si>
  <si>
    <t>6.4.031</t>
  </si>
  <si>
    <t>6.4.032</t>
  </si>
  <si>
    <t>6.4.033</t>
  </si>
  <si>
    <t>6.4.034</t>
  </si>
  <si>
    <t>Дополнение к прейскуранту платных медицинских услуг № 16- Приказ № 290 от 01.09.2016г.</t>
  </si>
  <si>
    <t>А08.30.030</t>
  </si>
  <si>
    <t xml:space="preserve">Гистологическое исследование препарата тканей забрюшинного пространства и другие исследования 1 категории сложности </t>
  </si>
  <si>
    <t>1 случай</t>
  </si>
  <si>
    <t>А08.30.021</t>
  </si>
  <si>
    <t>А08.30.014</t>
  </si>
  <si>
    <t>Гистологическое исследование препарата опухолей, опухолеподобных образований мягких тканей и другие исследования 3 категории сложности</t>
  </si>
  <si>
    <t>А08.23.002</t>
  </si>
  <si>
    <t>А08.30.019</t>
  </si>
  <si>
    <t>А08.30.019.001</t>
  </si>
  <si>
    <t>Патологоанатомическое вскрытие плода и новорожденного</t>
  </si>
  <si>
    <t>Гистологическое исследование последа и другие исследования 2 категории сложности</t>
  </si>
  <si>
    <t>А03.19.002</t>
  </si>
  <si>
    <t>А03.19.003</t>
  </si>
  <si>
    <t>А03.18.001.001</t>
  </si>
  <si>
    <t>А03.08.005</t>
  </si>
  <si>
    <t>А16.16.038</t>
  </si>
  <si>
    <t>А16.18.019.001</t>
  </si>
  <si>
    <t>А16.16.006.001</t>
  </si>
  <si>
    <t>Дополнение к прейскуранту платных медицинских услуг № 17- Приказ № 309 от 21.09.2016г.</t>
  </si>
  <si>
    <t>Дополнение к прейскуранту платных медицинских услуг № 19- Приказ № 339 от 25.10.2016г.</t>
  </si>
  <si>
    <t>6.5.001</t>
  </si>
  <si>
    <t>6.5.002</t>
  </si>
  <si>
    <t>6.5.005</t>
  </si>
  <si>
    <t>6.5.006</t>
  </si>
  <si>
    <t>Гистологическое исследование препарата опухолей, опухолеподобных образований мягких тканей и другие исследования 4 категории сложности</t>
  </si>
  <si>
    <t>А08.06.003</t>
  </si>
  <si>
    <t>Гистологическое исследование препарата тканей лимфоузла и др. исследования 5 категории сложности</t>
  </si>
  <si>
    <t>6.5.007</t>
  </si>
  <si>
    <t>6.2.018</t>
  </si>
  <si>
    <t>Анализ крови на тромбодинамику</t>
  </si>
  <si>
    <t>Дополнение к прейскуранту платных медицинских услуг № 21- Приказ № 267 от 30.11.2016г.</t>
  </si>
  <si>
    <t>6.5.008</t>
  </si>
  <si>
    <t>Исследования секционного материала</t>
  </si>
  <si>
    <t>Исследование мочи для выявления клеток опухоли</t>
  </si>
  <si>
    <t>1.130</t>
  </si>
  <si>
    <t>Дополнение к прейскуранту платных медицинских услуг № 22- Приказ № 354 от 10.11.2016г.</t>
  </si>
  <si>
    <t>Дополнение к прейскуранту платных медицинских услуг № 23- Приказ № 377 от 14.12.2016г.</t>
  </si>
  <si>
    <t>Дополнение к прейскуранту платных медицинских услуг № 24- Приказ № 387 от 19.12.2016г.</t>
  </si>
  <si>
    <t>26.2.001</t>
  </si>
  <si>
    <t>Биопсия предстательной железы под контролем ультразвукового исследования  (включено гистологическое исследование 1 категории сложности)</t>
  </si>
  <si>
    <t>Магнитно-резонансная томография головного мозга</t>
  </si>
  <si>
    <t>Магнитно-резонансная томография позвоночника (один отдел)</t>
  </si>
  <si>
    <t>Магнитно-резонансная томография позвоночника (два отдела)</t>
  </si>
  <si>
    <t>Магнитно-резонансная томография позвоночника (три отдела)</t>
  </si>
  <si>
    <t>Магнитно-резонансная томография мягких тканей</t>
  </si>
  <si>
    <t>Магнитно-резонансная томография головного мозга с контрастированием</t>
  </si>
  <si>
    <t>Магнитно-резонансная томография позвоночника с контрастированием (один отдел)</t>
  </si>
  <si>
    <t>Магнитно-резонансная томография околоносовых пазух</t>
  </si>
  <si>
    <t>Магнитно-резонансная томография средостения</t>
  </si>
  <si>
    <t>Магнитно-резонансная томография глазницы</t>
  </si>
  <si>
    <t>Компьютерная томография позвоночника (один отдел)</t>
  </si>
  <si>
    <t>Компьютерная томография позвоночника (два отдела)</t>
  </si>
  <si>
    <t>10. ЭЛЕКТРОГРАФИЧЕСКИЕ ИССЛЕДОВАНИЯ БОЛЬНЫХ</t>
  </si>
  <si>
    <t>15.101</t>
  </si>
  <si>
    <t>( со всеми изменениями и дополнениями по состоянию на 26.12.2016 года)</t>
  </si>
  <si>
    <t>6.1.110</t>
  </si>
  <si>
    <t>6.1.111</t>
  </si>
  <si>
    <t>А16.14.009.002</t>
  </si>
  <si>
    <t>А16.30.001</t>
  </si>
  <si>
    <t>Тотальная гистерэктомия (экстирпация матки) с придатками лапаротомическая</t>
  </si>
  <si>
    <t>А 16.20.011.003</t>
  </si>
  <si>
    <t>3.043</t>
  </si>
  <si>
    <t>Тотальная гистерэктомия (экстирпация матки) с придатками лапараскопическая с использованием видеоэндоскопических технологий</t>
  </si>
  <si>
    <t>4.124</t>
  </si>
  <si>
    <t>А16.20.032</t>
  </si>
  <si>
    <t>Резекция молочной железы</t>
  </si>
  <si>
    <t>Разрез, иссечение и закрытие вен нижней конечности (флебэктомия) РЧА</t>
  </si>
  <si>
    <t>А16.10.004</t>
  </si>
  <si>
    <t>18.011</t>
  </si>
  <si>
    <t>Пластика клапанов сердца</t>
  </si>
  <si>
    <t>Коронарное шунтирование на работающем сердце без использования искусственного кровообращения</t>
  </si>
  <si>
    <t>4.125</t>
  </si>
  <si>
    <t>А16.30.004.005</t>
  </si>
  <si>
    <t>Операция при большой послеоперационной грыже</t>
  </si>
  <si>
    <t>А16.04.019</t>
  </si>
  <si>
    <t>Иссечение суставной сумки (синовэктомия)</t>
  </si>
  <si>
    <t>А16.03.014.002</t>
  </si>
  <si>
    <t>Удаление инородного тела кости экстрамедуллярных металлоконструкций</t>
  </si>
  <si>
    <t>А16.01.033</t>
  </si>
  <si>
    <t>4.126</t>
  </si>
  <si>
    <t>Удаление опухоли мягких тканей шеи</t>
  </si>
  <si>
    <t>4.127</t>
  </si>
  <si>
    <t>А16.01.010.003</t>
  </si>
  <si>
    <t>Аутодермопластика раны</t>
  </si>
  <si>
    <t>4.128</t>
  </si>
  <si>
    <t>А16.01.010.002</t>
  </si>
  <si>
    <t>Пластика раны местными тканями</t>
  </si>
  <si>
    <t>Эндартерэктомия каротидная с пластикой</t>
  </si>
  <si>
    <t>Протезирование артерий</t>
  </si>
  <si>
    <t>А16.12.008.001</t>
  </si>
  <si>
    <t>А16.12.008.002</t>
  </si>
  <si>
    <t>А16.12.054</t>
  </si>
  <si>
    <t>платных услуг</t>
  </si>
  <si>
    <t>Врачебный прием</t>
  </si>
  <si>
    <t>1.131</t>
  </si>
  <si>
    <t>А 16.20.014</t>
  </si>
  <si>
    <t>А 16.20.009</t>
  </si>
  <si>
    <t>А 16.20.063.017</t>
  </si>
  <si>
    <t>А 16.20.035.001</t>
  </si>
  <si>
    <t>А 16.20.001.001</t>
  </si>
  <si>
    <t>А 16.20.002.001</t>
  </si>
  <si>
    <t>А 16.20.003.001</t>
  </si>
  <si>
    <t>А 16.20.004.001</t>
  </si>
  <si>
    <t>А 16.20.017.001</t>
  </si>
  <si>
    <t>А 16.20.061.001</t>
  </si>
  <si>
    <t>А 16.20.061.002</t>
  </si>
  <si>
    <t>А 16.20.011</t>
  </si>
  <si>
    <t>А 16.20.061.003</t>
  </si>
  <si>
    <t>А 16.20.011.002</t>
  </si>
  <si>
    <t>А 16.20.042;
А 16.20.042.001</t>
  </si>
  <si>
    <t>А 16.20.082;
А 16.20.028</t>
  </si>
  <si>
    <t>А 16.20.012</t>
  </si>
  <si>
    <t>А 16.20.069</t>
  </si>
  <si>
    <t>2. Амбулаторные операции</t>
  </si>
  <si>
    <t>3. Урология. Оперативное вмешательство</t>
  </si>
  <si>
    <t>Пластика лоханки и мочеточника.</t>
  </si>
  <si>
    <t>Реконструктивные операции на половом члене</t>
  </si>
  <si>
    <t>Разрез простаты</t>
  </si>
  <si>
    <t>Декапсуляция почки</t>
  </si>
  <si>
    <t>Аспирация почечной кисты или лоханки</t>
  </si>
  <si>
    <t>Удаление камней мочеточника</t>
  </si>
  <si>
    <t>Чрезпузырная аденомэктомия</t>
  </si>
  <si>
    <t>Резекция мочевого пузыря</t>
  </si>
  <si>
    <t>Удаление камня уретры</t>
  </si>
  <si>
    <t>Пиелонефролитотомия</t>
  </si>
  <si>
    <t>A16.28.049</t>
  </si>
  <si>
    <t>А16.21.014</t>
  </si>
  <si>
    <t>А16.24.015.001</t>
  </si>
  <si>
    <t>Симпатэктомия торакоскопическая</t>
  </si>
  <si>
    <t>А16.18.013</t>
  </si>
  <si>
    <t>4.129</t>
  </si>
  <si>
    <t>Закрытие колостомы</t>
  </si>
  <si>
    <t>Оперативное лечение пахово-бедреной грыжи</t>
  </si>
  <si>
    <t>3. ОПЕРАТИВНОЕ ВМЕШАТЕЛЬСТВО</t>
  </si>
  <si>
    <t>Грудной клетки</t>
  </si>
  <si>
    <t>Костно-суставной системы</t>
  </si>
  <si>
    <t>Применяемые в урологии и гинекологии</t>
  </si>
  <si>
    <t>Сложные и трудоемкие специальные рентгенологические исследования</t>
  </si>
  <si>
    <t>7.3.004</t>
  </si>
  <si>
    <r>
      <t xml:space="preserve">Исследования на иммунохимическом анализаторе </t>
    </r>
    <r>
      <rPr>
        <b/>
        <u/>
        <sz val="11"/>
        <rFont val="Times New Roman"/>
        <family val="1"/>
        <charset val="204"/>
      </rPr>
      <t>Архитект 1000</t>
    </r>
  </si>
  <si>
    <t>ИФА - диагностика аутоимунных состояний</t>
  </si>
  <si>
    <t>ИФА - диагностика инфекционных заболеваний, лямблиоза, гельминтов</t>
  </si>
  <si>
    <t>6.5. ЛАБОРАТОРНЫЕ ИССЛЕДОВАНИЯ</t>
  </si>
  <si>
    <t>Цитологические лабораторные исследования (маммологические)</t>
  </si>
  <si>
    <t>6.8. ЛАБОРАТОРНЫЕ ИССЛЕДОВАНИЯ</t>
  </si>
  <si>
    <t>6.9. БАКТЕРИОЛОГИЧЕСКИЕ ИССЛЕДОВАНИЯ</t>
  </si>
  <si>
    <t>6.9.103</t>
  </si>
  <si>
    <t>Протезная обходная пересадка с подключично-наружно-сонным шунтированием</t>
  </si>
  <si>
    <t>А16.12.038</t>
  </si>
  <si>
    <t>Операция шунтирующая на дистальных артериях</t>
  </si>
  <si>
    <t>Разрез, иссечение и закрытие вен нижней конечности</t>
  </si>
  <si>
    <t>А16.22.002</t>
  </si>
  <si>
    <t>А16.12.013.002</t>
  </si>
  <si>
    <t>А16.12.034</t>
  </si>
  <si>
    <t>21.009</t>
  </si>
  <si>
    <t>Закрытие артерио-венозной фистулы</t>
  </si>
  <si>
    <t>24.014</t>
  </si>
  <si>
    <t>Код услуги по классификатору</t>
  </si>
  <si>
    <t>Номер по прейскуранту</t>
  </si>
  <si>
    <t>18.012</t>
  </si>
  <si>
    <t>18.013</t>
  </si>
  <si>
    <t>18.014</t>
  </si>
  <si>
    <t>18.015</t>
  </si>
  <si>
    <t>А16.10.003.006</t>
  </si>
  <si>
    <t>Протезирование аортального клапана в условиях искусственного кровообращения (механический клапан)</t>
  </si>
  <si>
    <t>Протезирование аортального клапана в условиях искусственного кровообращения (биологический протез)</t>
  </si>
  <si>
    <t>Протезирование аортального клапана в условиях искусственного кровообращения (механический полнопрточный клапан)</t>
  </si>
  <si>
    <t>Протезирование аортального клапана в условиях искусственного кровообращения (биологический импортный протез)</t>
  </si>
  <si>
    <t>7.2. КОМПЬЮТЕРНАЯ  ТОМОГРАФИЯ</t>
  </si>
  <si>
    <t>Женских половых органов</t>
  </si>
  <si>
    <t>Органов грудной клетки</t>
  </si>
  <si>
    <t xml:space="preserve"> А05.10.001</t>
  </si>
  <si>
    <t>А04.10.002.001</t>
  </si>
  <si>
    <t>Ультразвуковая допплерография артерий нижней конечности
(1 конечность)</t>
  </si>
  <si>
    <t>Ультразвуковая допплерография артерий нижней конечности
(дополнительная зона исследования)</t>
  </si>
  <si>
    <t>Ультразвуковая допплерография вен нижней конечности
(1 конечность)</t>
  </si>
  <si>
    <t>Ультразвуковая допплерография вен нижней конечности
(дополнительная  зона исследования)</t>
  </si>
  <si>
    <t>Ультразвуковая допплерография артерий верхней конечности
(1 конечность)</t>
  </si>
  <si>
    <t>Ультразвуковая допплерография артерий верхней конечности
(дополнительная зона исследования)</t>
  </si>
  <si>
    <t>Ультразвуковая доплерография вен верхних конечностей
(дополнительная зона исследования)</t>
  </si>
  <si>
    <t>Ультразвуковая доплерография вен верхних конечностей
(1 конечность)</t>
  </si>
  <si>
    <t>13.010</t>
  </si>
  <si>
    <t>13.008</t>
  </si>
  <si>
    <t>Наименование используемого оборудования</t>
  </si>
  <si>
    <t>1 процедура
1 час</t>
  </si>
  <si>
    <t>прогон</t>
  </si>
  <si>
    <t>пос.ЗЯБ
(5 км)</t>
  </si>
  <si>
    <t>А16.23.024</t>
  </si>
  <si>
    <t>А16.23.068.001</t>
  </si>
  <si>
    <t>22.НЕВРОЛОГИЧЕСКОЕ ОТДЕЛЕНИЕ</t>
  </si>
  <si>
    <t>23. Оперативное вмешательство для РИК</t>
  </si>
  <si>
    <r>
      <t xml:space="preserve">Вентрикуло-перитонеальное шунтирование </t>
    </r>
    <r>
      <rPr>
        <sz val="11"/>
        <rFont val="Times New Roman"/>
        <family val="1"/>
        <charset val="204"/>
      </rPr>
      <t xml:space="preserve"> (без стоимости дорогостоящих изделий медицинского назначения) (с комбинированной эндотрахеальной анестезией-2,0 час.)</t>
    </r>
  </si>
  <si>
    <r>
      <t xml:space="preserve">Вентрикулостомия третьего желудочка головного мозга с использованием видеоэндоскопических технологий </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</si>
  <si>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 xml:space="preserve">Декомпрессивная ламинэктомия позвонков с фиксацией </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</si>
  <si>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Удаление новообразования основания черепа микрохирургическое с пластикой дефекта черепа ауто-или аллотрансплантом.</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</si>
  <si>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Пластика дефекта костей черепа</t>
    </r>
    <r>
      <rPr>
        <sz val="11"/>
        <rFont val="Times New Roman"/>
        <family val="1"/>
        <charset val="204"/>
      </rPr>
      <t xml:space="preserve"> (без стоимости дорогостоящих изделий медицинского назначения) (с комбинированной эндотрахеальной анестезией-2,0 час.)</t>
    </r>
  </si>
  <si>
    <r>
      <t xml:space="preserve">Люмбо-перитонеальное шунтирование </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</si>
  <si>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Стереотаксическая биопсия опухоли головного мозга</t>
    </r>
    <r>
      <rPr>
        <sz val="11"/>
        <rFont val="Times New Roman"/>
        <family val="1"/>
        <charset val="204"/>
      </rPr>
      <t xml:space="preserve"> (без стоимости дорогостоящих изделий медицинского назначения) (с комбинированной эндотрахеальной анестезией-2,0 час.)</t>
    </r>
  </si>
  <si>
    <r>
      <t xml:space="preserve">Удаление кисты головного мозга </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</si>
  <si>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Удаление абсцесса головного мозга с капсулой</t>
    </r>
    <r>
      <rPr>
        <sz val="11"/>
        <rFont val="Times New Roman"/>
        <family val="1"/>
        <charset val="204"/>
      </rPr>
      <t xml:space="preserve"> (без стоимости дорогостоящих изделий медицинского назначения) (с комбинированной эндотрахеальной анестезией-2,0 час.)</t>
    </r>
  </si>
  <si>
    <r>
      <t>Удаление новообразования  спинного мозга с применением микрохирургической техники.</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</si>
  <si>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 xml:space="preserve">Удаление новообразования оболочек спинного мозга с применением микрохирургической техники. </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</si>
  <si>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Удаление грыжи межпозвонкового диска</t>
    </r>
    <r>
      <rPr>
        <sz val="11"/>
        <rFont val="Times New Roman"/>
        <family val="1"/>
        <charset val="204"/>
      </rPr>
      <t xml:space="preserve"> (без стоимости дорогостоящих изделий медицинского назначения) (с комбинированной эндотрахеальной анестезией-2,0 час.)</t>
    </r>
  </si>
  <si>
    <r>
      <t xml:space="preserve">Удаление новообразования гипофиза трансназальным доступом </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</si>
  <si>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Удаление новообразования желудочка мозга с применением микрохирургической техники.</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</si>
  <si>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Удаление новообразования черепа микрохирургическое.</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</si>
  <si>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 xml:space="preserve">Удаление новообразования больших полушарий головного мозга с применением микрохирургической техники. </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</si>
  <si>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Удаление новообразования мозжечка и 4-го желудочка с применением микрохирургической техники.</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</si>
  <si>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Удаление новообразования гипофиза транскраниальным доступом.</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</si>
  <si>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Удаление новообразования оболочек головного мозга микрохирургическое с пластикой твердой мозговой оболочки ауто-или аллотрансплантом.</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</si>
  <si>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Удаление новообразования оболочек головного мозга микрохирургическое.</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</si>
  <si>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Декомпрессия корешка черепно-мозгового нерва микроваскулярная с установкой протектора.</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</si>
  <si>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Удаление новообразования ствола головного мозга микрохирургическое.</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</si>
  <si>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Удаление новообразования головного мозга срединно-глубинной локализации с применением микрохирургической техники.</t>
    </r>
    <r>
      <rPr>
        <sz val="11"/>
        <rFont val="Times New Roman"/>
        <family val="1"/>
        <charset val="204"/>
      </rPr>
      <t>(без стоимости дорогостоящих изделий медицинского назначения) (с комбинированной эндотрахеальной анестезией-2,0 час.)</t>
    </r>
  </si>
  <si>
    <r>
      <t xml:space="preserve">Коронарное шунтирование в условиях искуственного кровообращения </t>
    </r>
    <r>
      <rPr>
        <sz val="11"/>
        <rFont val="Times New Roman"/>
        <family val="1"/>
        <charset val="204"/>
      </rPr>
      <t>(без стоимости дорогостоящих изделий медицинского назначения) (с комбинированной эндотрахеальной анестезией-5,5 час.) (включена эхокардиография чрезпищеводная)</t>
    </r>
  </si>
  <si>
    <r>
      <t xml:space="preserve">Коронарное шунтирование  в условиях искусственного кровообращения. Реконструкция левого желудочка сердца.   </t>
    </r>
    <r>
      <rPr>
        <sz val="11"/>
        <rFont val="Times New Roman"/>
        <family val="1"/>
        <charset val="204"/>
      </rPr>
      <t>(без стоимости дорогостоящих изделий медицинского назначения) (с комбинированной эндотрахеальной анестезией-5, час.)(включена эхокардиография чрезпищеводная)</t>
    </r>
  </si>
  <si>
    <r>
      <t xml:space="preserve">Артроскопическая аутопластика передней крестообразной связки </t>
    </r>
    <r>
      <rPr>
        <sz val="11"/>
        <rFont val="Times New Roman"/>
        <family val="1"/>
        <charset val="204"/>
      </rPr>
      <t>(без стоимости дорогостоящих изделий медицинского назначения) (с комбинированной эндотрахеальной анестезией-1,5 час.)</t>
    </r>
  </si>
  <si>
    <r>
      <t xml:space="preserve">Нефропексия </t>
    </r>
    <r>
      <rPr>
        <sz val="11"/>
        <rFont val="Times New Roman"/>
        <family val="1"/>
        <charset val="204"/>
      </rPr>
      <t>(без стоимости дорогостоящих изделий медицинского назначения) (с комбинированной эндотрахеальной анестезией-3,0 час.)</t>
    </r>
  </si>
  <si>
    <r>
      <t xml:space="preserve">Нефруретерэктомия </t>
    </r>
    <r>
      <rPr>
        <sz val="11"/>
        <rFont val="Times New Roman"/>
        <family val="1"/>
        <charset val="204"/>
      </rPr>
      <t>(без стоимости дорогостоящих изделий медицинского назначения)  (с комбинированной эндотрахеальной анестезией-3,0 час.)</t>
    </r>
  </si>
  <si>
    <r>
      <t xml:space="preserve">Трансуретральная резекция простаты </t>
    </r>
    <r>
      <rPr>
        <sz val="11"/>
        <rFont val="Times New Roman"/>
        <family val="1"/>
        <charset val="204"/>
      </rPr>
      <t>(без стоимости дорогостоящих изделий медицинского назначения) (с эпидуральной анестезией-1,0 час.)</t>
    </r>
  </si>
  <si>
    <r>
      <t xml:space="preserve">Операция Иванисевича </t>
    </r>
    <r>
      <rPr>
        <sz val="11"/>
        <rFont val="Times New Roman"/>
        <family val="1"/>
        <charset val="204"/>
      </rPr>
      <t>(без стоимости дорогостоящих изделий медицинского назначения) (с тотальной внутривенной анестезией-1,0 час.)</t>
    </r>
  </si>
  <si>
    <t>А16.10.032.002;
А16.12.004.001</t>
  </si>
  <si>
    <t>25.ДИСТАНЦИОННЫЙ МОНИТОРИНГ</t>
  </si>
  <si>
    <t>Продолжительность 1 процедуры 30 дней</t>
  </si>
  <si>
    <t>А11.21.005.001</t>
  </si>
  <si>
    <t>А11.20.010.033</t>
  </si>
  <si>
    <t>Пластика митрального клапана в условиях искусственного кровообращения + радиочастотная аблация (Maze 4)</t>
  </si>
  <si>
    <t>18.016</t>
  </si>
  <si>
    <t>А16.10.004.001</t>
  </si>
  <si>
    <t>Катетеризация подключичной и других центральных вен</t>
  </si>
  <si>
    <t>А11.12.001</t>
  </si>
  <si>
    <t>А16.01.031.004</t>
  </si>
  <si>
    <t>4.101</t>
  </si>
  <si>
    <t>А16.01.031.006</t>
  </si>
  <si>
    <t>4.102</t>
  </si>
  <si>
    <t>Широкое иссечение опухоли мягких тканей</t>
  </si>
  <si>
    <t>Иссечение новообразований мягких тканей под местной анестезией</t>
  </si>
  <si>
    <t>4.130</t>
  </si>
  <si>
    <t>А16.30.004.007</t>
  </si>
  <si>
    <t>Операция при гигантской послеоперационной грыже</t>
  </si>
  <si>
    <t>A11.07.016.001, A11.08.001.001, A11.08.003.001, A11.08.008.001, A11.08.012.001, A11.09.008, A11.16.001, A11.16.002, A11.16.003, A11.17.002, A11.18.001, A11.19.001, A11.19.002</t>
  </si>
  <si>
    <t>9.025</t>
  </si>
  <si>
    <t>Биопсия слизистой ротоглотки под контролем эндоскопического исследования. Биопсия тканей гортани под контролем ларингоскопического исследования. Биопсия слизистой оболочки носоглотки под контролем эндоскопического исследования. Биопсия слизистой гортаноглотки под контролем эндоскопического исследования. Биопсия тканей трахеи под контролем трахеоскопического исследования. Биопсия трахеи, бронхов при бронхоскопии. Биопсия пищевода с помощью эндоскопии. Биопсия желудка с помощью эндоскопии. Биопсия двенадцатиперстной кишки с помощью эндоскопии. Биопсия тонкой кишки эндоскопическая. Биопсия ободочной кишки эндоскопическая. Биопсия сигмовидной кишки с помощью видеоэндоскопических технологий. Биопсия прямой кишки с помощью видеоэндоскопических технологий.</t>
  </si>
  <si>
    <t>7.5.011</t>
  </si>
  <si>
    <t>Сцинтиграфия щитовидной железы с тумороторопным препаратом</t>
  </si>
  <si>
    <t>A16.20.049</t>
  </si>
  <si>
    <t>4.131</t>
  </si>
  <si>
    <t>Мастэктомия радикальная по Маддену</t>
  </si>
  <si>
    <t>7.3.101</t>
  </si>
  <si>
    <t>1 снимок</t>
  </si>
  <si>
    <t>A16.11.002.001</t>
  </si>
  <si>
    <t>26.1.005</t>
  </si>
  <si>
    <t>Удаление новообразования средостения с использованием видеоэндоскопических технологий</t>
  </si>
  <si>
    <t>B01.047.001</t>
  </si>
  <si>
    <t>Прием (осмотр, консультация) врача-терапевта первичный</t>
  </si>
  <si>
    <t>B01.047.002</t>
  </si>
  <si>
    <t>1.201</t>
  </si>
  <si>
    <t>Прием (осмотр, консультация) врача-терапевта повторный</t>
  </si>
  <si>
    <t>B01.023.001</t>
  </si>
  <si>
    <t>Прием (осмотр, консультация) врача-невролога первичный</t>
  </si>
  <si>
    <t>B01.023.002</t>
  </si>
  <si>
    <t>1.202</t>
  </si>
  <si>
    <t>Прием (осмотр, консультация) врача-невролога повторный</t>
  </si>
  <si>
    <t>Прием (осмотр, консультация) врача-невролога первичный
(заведующего неврологическим отделением)</t>
  </si>
  <si>
    <t>1.203</t>
  </si>
  <si>
    <t>Прием (осмотр, консультация) врача-невролога повторный
(заведующего неврологическим отделением)</t>
  </si>
  <si>
    <t>B01.057.001</t>
  </si>
  <si>
    <t>Прием (осмотр, консультация) врача-хирурга первичный</t>
  </si>
  <si>
    <t>B01.057.002</t>
  </si>
  <si>
    <t>1.204</t>
  </si>
  <si>
    <t>Прием (осмотр, консультация) врача-хирурга повторный</t>
  </si>
  <si>
    <t>Прием (осмотр, консультация) врача-хирурга первичный
(заведующего хирургическим отделением)</t>
  </si>
  <si>
    <t>1.205</t>
  </si>
  <si>
    <t>Прием (осмотр, консультация) врача-хирурга повторный
(заведующего хирургическим отделением)</t>
  </si>
  <si>
    <t>B01.027.001</t>
  </si>
  <si>
    <t>Прием (осмотр, консультация) врача-онколога первичный</t>
  </si>
  <si>
    <t>B01.027.002</t>
  </si>
  <si>
    <t>1.206</t>
  </si>
  <si>
    <t>Прием (осмотр, консультация) врача-онколога повторный</t>
  </si>
  <si>
    <t>Прием (осмотр, консультация) врача-онколога первичный
(заведующего онкологическим отделением)</t>
  </si>
  <si>
    <t>1.207</t>
  </si>
  <si>
    <t>Прием (осмотр, консультация) врача-онколога повторный
(заведующего онкологическим отделением)</t>
  </si>
  <si>
    <t>B01.050.001</t>
  </si>
  <si>
    <t>Прием (осмотр, консультация) врача-травматолога-ортопеда первичный</t>
  </si>
  <si>
    <t>B01.050.002</t>
  </si>
  <si>
    <t>1.208</t>
  </si>
  <si>
    <t>Прием (осмотр, консультация) врача-травматолога-ортопеда повторный</t>
  </si>
  <si>
    <t>Прием (осмотр, консультация) врача-травматолога-ортопеда первичный
(заведующего травматолого-ортопедическим отделением)</t>
  </si>
  <si>
    <t>1.209</t>
  </si>
  <si>
    <t>Прием (осмотр, консультация) врача-травматолога-ортопеда повторный
(заведующего травматолого-ортопедическим отделением)</t>
  </si>
  <si>
    <t>В01.015.001</t>
  </si>
  <si>
    <t>Прием (осмотр, консультация) врача-кардиолога первичный</t>
  </si>
  <si>
    <t>B01.015.002</t>
  </si>
  <si>
    <t>1.210</t>
  </si>
  <si>
    <t>Прием (осмотр, консультация) врача-кардиолога повторный</t>
  </si>
  <si>
    <t>Прием (осмотр, консультация) врача-кардиолога первичный
(заведующего кардиологическим отделением)</t>
  </si>
  <si>
    <t>1.211</t>
  </si>
  <si>
    <t>Прием (осмотр, консультация) врача-кардиолога повторный
(заведующего кардиологическим отделением)</t>
  </si>
  <si>
    <t>B01.024.001</t>
  </si>
  <si>
    <t>Прием (осмотр, консультация) врача-нейрохирурга первичный</t>
  </si>
  <si>
    <t>B01.024.002</t>
  </si>
  <si>
    <t>1.212</t>
  </si>
  <si>
    <t>Прием (осмотр, консультация) врача-нейрохирурга повторный</t>
  </si>
  <si>
    <t>Прием (осмотр, консультация) врача-нейрохирурга первичный
(заведующего нейрохирургического отделения)</t>
  </si>
  <si>
    <t>1.213</t>
  </si>
  <si>
    <t>Прием (осмотр, консультация) врача-нейрохирурга повторный
(заведующего нейрохирургического отделения)</t>
  </si>
  <si>
    <t>B01.043.001</t>
  </si>
  <si>
    <t>Прием (осмотр, консультация) врача - сердечно-сосудистого хирурга первичный</t>
  </si>
  <si>
    <t>B01.043.002</t>
  </si>
  <si>
    <t>1.214</t>
  </si>
  <si>
    <t>Прием (осмотр, консультация) врача - сердечно-сосудистого хирурга повторный</t>
  </si>
  <si>
    <t>Прием (осмотр, консультация) врача - сердечно-сосудистого хирурга первичный
(заведующего отделения сосудистой хирургии)</t>
  </si>
  <si>
    <t>1.215</t>
  </si>
  <si>
    <t>Прием (осмотр, консультация) врача - сердечно-сосудистого хирурга повторный
(заведующего отделения сосудистой хирургии)</t>
  </si>
  <si>
    <t>В01.039.001</t>
  </si>
  <si>
    <t>Прием (осмотр, консультация) врача-рентгенолога первичный</t>
  </si>
  <si>
    <t>В01.039.002</t>
  </si>
  <si>
    <t>1.216</t>
  </si>
  <si>
    <t>Прием (осмотр, консультация) врача-рентгенолога повторный</t>
  </si>
  <si>
    <t>Прием (осмотр, консультация) врача-рентгенолога первичный
(заведующего рентгеновским отделением)</t>
  </si>
  <si>
    <t>1.217</t>
  </si>
  <si>
    <t>Прием (осмотр, консультация) врача-рентгенолога повторный
(заведующего рентгеновским отделением)</t>
  </si>
  <si>
    <t>Прием (осмотр, консультация) врача-онколога первичный
(доктора медицинских наук)</t>
  </si>
  <si>
    <t>В01.054.001</t>
  </si>
  <si>
    <t>Осмотр (консультация) врача-физиотерапевта</t>
  </si>
  <si>
    <t>B01.020.001</t>
  </si>
  <si>
    <t>Прием (осмотр, консультация) врача по лечебной физкультуре</t>
  </si>
  <si>
    <t>B01.025.001</t>
  </si>
  <si>
    <t>Прием (осмотр, консультация) врача-нефролога первичный</t>
  </si>
  <si>
    <t>B01.025.002</t>
  </si>
  <si>
    <t>1.222</t>
  </si>
  <si>
    <t>Прием (осмотр, консультация) врача-нефролога повторный</t>
  </si>
  <si>
    <t>B01.059.001</t>
  </si>
  <si>
    <t>Прием (осмотр, консультация) врача-эндоскописта первичный</t>
  </si>
  <si>
    <t>B01.059.002</t>
  </si>
  <si>
    <t>1.223</t>
  </si>
  <si>
    <t>Прием (осмотр, консультация) врача-эндоскописта повторный</t>
  </si>
  <si>
    <t>Прием (осмотр, консультация) врача-эндоскописта первичный
(заведующего отделением - врача-эндоскописта)</t>
  </si>
  <si>
    <t>В01.059.002</t>
  </si>
  <si>
    <t>1.224</t>
  </si>
  <si>
    <t>Прием (осмотр, консультация) врача-эндоскописта повторный
(заведующего отделением - врача-эндоскописта)</t>
  </si>
  <si>
    <t>Прием (осмотр, консультация) врача-невролога первичный
(кабинета памяти)</t>
  </si>
  <si>
    <t>Прием (осмотр, консультация) врача-невролога повторный
(кабинета памяти)</t>
  </si>
  <si>
    <t>Прием (осмотр, консультация) врача-акушера-гинеколога первичный</t>
  </si>
  <si>
    <t>В01.001.002</t>
  </si>
  <si>
    <t>1.227</t>
  </si>
  <si>
    <t>Прием (осмотр, консультация) врача-акушера-гинеколога повторный</t>
  </si>
  <si>
    <t>Прием (осмотр, консультация) врача-онколога первичный
(кандидата медицинских наук)</t>
  </si>
  <si>
    <t>1.228</t>
  </si>
  <si>
    <t>Прием (осмотр, консультация) врача-онколога повторный
(кандидата медицинских наук)</t>
  </si>
  <si>
    <t>Прием (осмотр, консультация) врача-онколога первичный
(мамолога)</t>
  </si>
  <si>
    <t>В01.027.002</t>
  </si>
  <si>
    <t>1.229</t>
  </si>
  <si>
    <t>Прием (осмотр, консультация) врача-онколога повторный
(мамолога)</t>
  </si>
  <si>
    <t>Прием (осмотр, консультация) врача-онколога первичный
(уролога)</t>
  </si>
  <si>
    <t>1.230</t>
  </si>
  <si>
    <t>Прием (осмотр, консультация) врача-онколога повторный
(уролога)</t>
  </si>
  <si>
    <t>B01.003.001</t>
  </si>
  <si>
    <t>Осмотр (консультация) врачом-анестезиологом-реаниматологом первичный</t>
  </si>
  <si>
    <t>B01.003.002</t>
  </si>
  <si>
    <t>1.231</t>
  </si>
  <si>
    <t>Осмотр (консультация) врачом-анестезиологом-реаниматологом повторный</t>
  </si>
  <si>
    <t>B01.005.001</t>
  </si>
  <si>
    <t>1.132</t>
  </si>
  <si>
    <t>Прием (осмотр, консультация) врача-гематолога первичный</t>
  </si>
  <si>
    <t>B01.005.002</t>
  </si>
  <si>
    <t>1.232</t>
  </si>
  <si>
    <t>Прием (осмотр, консультация) врача-гематолога повторный</t>
  </si>
  <si>
    <t>B01.004.001</t>
  </si>
  <si>
    <t>1.133</t>
  </si>
  <si>
    <t>Прием (осмотр, консультация) врача-гастроэнтеролога первичный</t>
  </si>
  <si>
    <t>B01.004.002</t>
  </si>
  <si>
    <t>1.233</t>
  </si>
  <si>
    <t>Прием (осмотр, консультация) врача-гастроэнтеролога повторный</t>
  </si>
  <si>
    <t>B01.003.004.009</t>
  </si>
  <si>
    <t>9.026</t>
  </si>
  <si>
    <t>Тотальная внутривенная анестезия
(при эндоскопических исследованиях)</t>
  </si>
  <si>
    <t>A16.15.009.001</t>
  </si>
  <si>
    <t>4.132</t>
  </si>
  <si>
    <t>Дистальная резекция поджелудочной железы с сохранением селезенки</t>
  </si>
  <si>
    <t>A12.05.039</t>
  </si>
  <si>
    <t>A09.05.050</t>
  </si>
  <si>
    <t>A09.05.047</t>
  </si>
  <si>
    <t>Определение активности антитромбина III в крови</t>
  </si>
  <si>
    <t>A12.05.027</t>
  </si>
  <si>
    <t>A09.05.220</t>
  </si>
  <si>
    <t>Исследование уровня антигена фактора Виллебранда</t>
  </si>
  <si>
    <t>A12.05.017</t>
  </si>
  <si>
    <t>A09.05.051.001</t>
  </si>
  <si>
    <t>6.2.008</t>
  </si>
  <si>
    <t>Определение концентрации Д-димера в крови</t>
  </si>
  <si>
    <t>A12.05.028</t>
  </si>
  <si>
    <t>Определение тромбинового времени в крови</t>
  </si>
  <si>
    <t>Тест с ядом гадюки Рассела или тайпана
(определение волчаночного антикоагулянта) скрининговый</t>
  </si>
  <si>
    <t>Тест с ядом гадюки Рассела или тайпана
(определение волчаночного антикоагулянта) подтверждающий</t>
  </si>
  <si>
    <t>A09.05.126</t>
  </si>
  <si>
    <t>Определение активности протеина S в крови</t>
  </si>
  <si>
    <t>A09.05.051.002</t>
  </si>
  <si>
    <t>A09.05.048</t>
  </si>
  <si>
    <t>A09.05.188</t>
  </si>
  <si>
    <t>Определение активности фактора VIII в сыворотке крови</t>
  </si>
  <si>
    <t>A09.05.125</t>
  </si>
  <si>
    <t>Исследование уровня протеина C в крови</t>
  </si>
  <si>
    <t>Исследование уровня антиплазмина в крови</t>
  </si>
  <si>
    <t>В03.005.005</t>
  </si>
  <si>
    <t>6.2.019</t>
  </si>
  <si>
    <t>Исследование плазминовой (фибринолитической) системы (XII - а зависимый фибринолиз)</t>
  </si>
  <si>
    <t>Определение протромбинового (тромбопластинового) времени в крови или в плазме (ПТВ+МНО)</t>
  </si>
  <si>
    <t>Активированное частичное тромбопластиновое время (АЧТВ)</t>
  </si>
  <si>
    <t>Исследование уровня растворимых фибринмономерных комплексов в крови (РФМК)</t>
  </si>
  <si>
    <t>Определение активности амилазы в крови</t>
  </si>
  <si>
    <t>A09.05.041</t>
  </si>
  <si>
    <t>A09.05.042</t>
  </si>
  <si>
    <t>A09.05.021</t>
  </si>
  <si>
    <t>Исследование уровня общего билирубина в крови</t>
  </si>
  <si>
    <t>A09.05.022</t>
  </si>
  <si>
    <t>A09.05.010</t>
  </si>
  <si>
    <t>Исследование уровня общего белка в крови</t>
  </si>
  <si>
    <t>A09.05.023</t>
  </si>
  <si>
    <t>A09.05.026</t>
  </si>
  <si>
    <t>A09.05.025</t>
  </si>
  <si>
    <t>A09.05.004</t>
  </si>
  <si>
    <t>A09.05.028</t>
  </si>
  <si>
    <t>B03.016.005</t>
  </si>
  <si>
    <t>Анализ крови по оценке нарушений липидного обмена биохимический</t>
  </si>
  <si>
    <t>A09.05.046</t>
  </si>
  <si>
    <t>Определение активности
щелочной фосфатазы в крови</t>
  </si>
  <si>
    <t>A09.05.044</t>
  </si>
  <si>
    <t>Определение активности
липазы в сыворотке крови</t>
  </si>
  <si>
    <t>A12.06.015</t>
  </si>
  <si>
    <t>A12.06.019</t>
  </si>
  <si>
    <t>Определение содержания
ревматоидного фактора в крови</t>
  </si>
  <si>
    <t>A09.05.009</t>
  </si>
  <si>
    <t>Исследование уровня
С-реактивного белка в сыворотке крови</t>
  </si>
  <si>
    <t>A09.05.032</t>
  </si>
  <si>
    <t>Исследование уровня общего кальция в крови</t>
  </si>
  <si>
    <t>A09.05.033</t>
  </si>
  <si>
    <t>Исследование уровня
неорганического фосфора в крови</t>
  </si>
  <si>
    <t>A09.05.017</t>
  </si>
  <si>
    <t>A09.05.020</t>
  </si>
  <si>
    <t>A09.05.018</t>
  </si>
  <si>
    <t>A09.05.127</t>
  </si>
  <si>
    <t>Исследование уровня
общего магния в сыворотке крови</t>
  </si>
  <si>
    <t>A09.05.030</t>
  </si>
  <si>
    <t>Исследование уровня натрия в крови</t>
  </si>
  <si>
    <t>A09.05.031</t>
  </si>
  <si>
    <t>Исследование уровня калия в крови</t>
  </si>
  <si>
    <t>A09.05.034</t>
  </si>
  <si>
    <t>Исследование уровня хлоридов в крови</t>
  </si>
  <si>
    <t>A09.05.007</t>
  </si>
  <si>
    <t>Исследование уровня железа сыворотки крови</t>
  </si>
  <si>
    <t>A09.05.008</t>
  </si>
  <si>
    <t>Исследование уровня
трансферрина сыворотки крови</t>
  </si>
  <si>
    <t>A09.05.076</t>
  </si>
  <si>
    <t>A09.05.011</t>
  </si>
  <si>
    <t>A09.05.013</t>
  </si>
  <si>
    <t>Определение альбумин/глобулинового соотношения в крови</t>
  </si>
  <si>
    <t>A12.22.005</t>
  </si>
  <si>
    <t>Проведение глюкозотолерантного теста</t>
  </si>
  <si>
    <t>A09.05.043</t>
  </si>
  <si>
    <t>Определение активности креатинкиназы в крови</t>
  </si>
  <si>
    <t>A09.05.177</t>
  </si>
  <si>
    <t>Исследование уровня/активности изоферментов креатинкиназы в крови (КК-МВ)</t>
  </si>
  <si>
    <t>A09.05.006</t>
  </si>
  <si>
    <t>A09.05.039</t>
  </si>
  <si>
    <t>Определение активности лактатдегидрогеназы в крови (ЛДГ)</t>
  </si>
  <si>
    <t>A09.05.214</t>
  </si>
  <si>
    <t>Исследование уровня гомоцистеина в крови</t>
  </si>
  <si>
    <t>A09.05.054</t>
  </si>
  <si>
    <t>Исследование уровня иммуноглобулинов в крови
(IgA, IgG, IgM)</t>
  </si>
  <si>
    <t>A09.05.054.001</t>
  </si>
  <si>
    <t>Исследование уровня
общего иммуноглобулина E в крови</t>
  </si>
  <si>
    <t>A09.05.209</t>
  </si>
  <si>
    <t>Исследование уровня прокальцитонина в крови</t>
  </si>
  <si>
    <t>B03.016.011</t>
  </si>
  <si>
    <t>Исследование кислотно-основного состояния и газов крови</t>
  </si>
  <si>
    <t>A12.28.002</t>
  </si>
  <si>
    <t>Исследование функции нефронов по клиренсу креатинина (проба Реберга)</t>
  </si>
  <si>
    <t>A09.05.083</t>
  </si>
  <si>
    <t>Исследование уровня
гликированного гемоглобина в крови</t>
  </si>
  <si>
    <t>A09.05.035</t>
  </si>
  <si>
    <t>Исследование уровня лекарственных препаратов в крови (дигоксин)</t>
  </si>
  <si>
    <t>A09.05.080</t>
  </si>
  <si>
    <t>Исследование уровня фолиевой кислоты в сыворотке крови</t>
  </si>
  <si>
    <t>A09.05.233</t>
  </si>
  <si>
    <t>Исследование уровня пресепсина в крови</t>
  </si>
  <si>
    <t>A12.06.060</t>
  </si>
  <si>
    <t>Определение уровня витамина B12 (цианокобаламин) в крови</t>
  </si>
  <si>
    <t>Определение активности гамма-глютамилтрансферазы в крови (ГГТ)</t>
  </si>
  <si>
    <t>Определение антистрептолизина-O в сыворотке крови (АСЛО)</t>
  </si>
  <si>
    <t>Исследование уровня холестерина липопротеинов низкой плотности (ЛПНП)</t>
  </si>
  <si>
    <t>Исследование уровня холестерина липопротеинов высокой плотности в крови (ЛПВП)</t>
  </si>
  <si>
    <t>Определение активности
аспартатаминотрансферазы в крови (АСТ)</t>
  </si>
  <si>
    <t>Определение активности
аланинаминотрансферазы в крови (АЛТ)</t>
  </si>
  <si>
    <t>A26.06.016</t>
  </si>
  <si>
    <t>Определение антител классов A, M, G (IgA, IgM, IgG) к хламидии пневмонии (Chlamydia pheumoniae) в крови</t>
  </si>
  <si>
    <t>A26.06.018.001</t>
  </si>
  <si>
    <t>Определение антител класса A (IgA) к хламидии трахоматис (Chlamydia trachomatis) в крови</t>
  </si>
  <si>
    <t>A26.06.018.002</t>
  </si>
  <si>
    <t>Определение антител класса M (IgM) к хламидии трахоматис (Chlamydia trachomatis) в крови</t>
  </si>
  <si>
    <t>A26.06.018.003</t>
  </si>
  <si>
    <t>Определение антител класса G (IgG) к хламидии трахоматис (Chlamydia trachomatis) в крови</t>
  </si>
  <si>
    <t>A26.06.022.001</t>
  </si>
  <si>
    <t>Определение антител класса G (IgG) к цитомегаловирусу (Cytomegalovirus) в крови</t>
  </si>
  <si>
    <t>A26.06.022.002</t>
  </si>
  <si>
    <t>Определение антител класса M (IgM) к цитомегаловирусу (Cytomegalovirus) в крови</t>
  </si>
  <si>
    <t>A26.06.032</t>
  </si>
  <si>
    <t>Определение антител классов A, M, G (IgM, IgA, IgG) к лямблиям в крови</t>
  </si>
  <si>
    <t>A26.06.033</t>
  </si>
  <si>
    <t>Определение антител к хеликобактер пилори (Helicobacter pylori) в крови</t>
  </si>
  <si>
    <t>A26.06.045.001
A26.06.045.002</t>
  </si>
  <si>
    <t>Определение антител класса G (IgG) к вирусу простого герпеса 1 и 2 типа (Herpes simplex virus 1, 2) в крови</t>
  </si>
  <si>
    <t>A26.06.045.003</t>
  </si>
  <si>
    <t>Определение антител класса M (IgM) к вирусу простого герпеса 1 и 2 типов (Herpes simplex virus types 1, 2) в крови</t>
  </si>
  <si>
    <t>Определение антител класса А (IgА) к микоплазме пневмонии (Mycoplasma pneumoniae) в крови</t>
  </si>
  <si>
    <t>A26.06.057</t>
  </si>
  <si>
    <t>Определение антител классов M, G (IgM, IgG) к микоплазме пневмонии (Mycoplasma pneumoniae) в крови</t>
  </si>
  <si>
    <t>Определение антител класса М (IgМ) к микоплазме хоминис (Mycoplasma hominis) в крови</t>
  </si>
  <si>
    <t xml:space="preserve">Определение антител класса G (IgG) к микоплазме хоминис (Mycoplasma hominis) в крови </t>
  </si>
  <si>
    <t>A26.06.071.001</t>
  </si>
  <si>
    <t>Определение антител класса G (IgG) к вирусу краснухи (Rubella virus) в крови</t>
  </si>
  <si>
    <t>A26.06.071.002</t>
  </si>
  <si>
    <t>Определение антител класса M (IgM) к вирусу краснухи (Rubella virus) в крови</t>
  </si>
  <si>
    <t>A26.06.081.001</t>
  </si>
  <si>
    <t>Определение антител класса G (IgG) к токсоплазме (Toxoplasma gondii) в крови</t>
  </si>
  <si>
    <t>A26.06.081.002</t>
  </si>
  <si>
    <t>Определение антител класса M (IgM) к токсоплазме (Toxoplasma gondii) в крови</t>
  </si>
  <si>
    <t>Определение антител класса А (IgА) к уреаплазме в крови</t>
  </si>
  <si>
    <t>Определение антител класса G (IgG) к уреаплазме в крови</t>
  </si>
  <si>
    <t>A26.06.024</t>
  </si>
  <si>
    <t>Определение антител класса G (IgG) к эхинококку однокамерному в крови</t>
  </si>
  <si>
    <t>A26.06.062</t>
  </si>
  <si>
    <t>Определение антител к возбудителю описторхоза (Opisthorchis felineus) в крови</t>
  </si>
  <si>
    <t>A26.06.079</t>
  </si>
  <si>
    <t>Определение антител к трихинеллам (Trichinella spp.) в крови</t>
  </si>
  <si>
    <t>A26.06.080</t>
  </si>
  <si>
    <t>6.4.024</t>
  </si>
  <si>
    <t>Определение антител к токсокаре собак (Toxocara canis) в крови</t>
  </si>
  <si>
    <t>A26.06.121</t>
  </si>
  <si>
    <t>6.4.025</t>
  </si>
  <si>
    <t>Определение антител к аскаридам (Ascaris lumbricoides)</t>
  </si>
  <si>
    <t>6.4.026</t>
  </si>
  <si>
    <t>Опрделение  антител к вирусу герпеса(Herpes virus 6,7,8) в крови</t>
  </si>
  <si>
    <t>A26.06.029.001</t>
  </si>
  <si>
    <t>6.4.028</t>
  </si>
  <si>
    <t>Определение антител класса M (IgM) к капсидному антигену (VCA) вируса Эпштейна-Барр (Epstein - Barr virus) в крови</t>
  </si>
  <si>
    <t>A26.06.029.002</t>
  </si>
  <si>
    <t>Определение антител класса G (IgG) к капсидному антигену (VCA) вируса Эпштейна-Барр (Epstein - Barr virus) в крови</t>
  </si>
  <si>
    <t>A26.06.030</t>
  </si>
  <si>
    <t>6.4.030</t>
  </si>
  <si>
    <t>Определение антител класса G (IgG) к ранним белкам (EA) вируса Эпштейна-Барр (Epstein-Barr virus) в крови</t>
  </si>
  <si>
    <t>A26.06.031</t>
  </si>
  <si>
    <t>Определение антител класса G (IgG) к ядерному антигену (NA) вируса Эпштейна-Барр (Epstein-Barr virus) в крови</t>
  </si>
  <si>
    <t>A26.06.084</t>
  </si>
  <si>
    <t>Определение антител к вирусу ветряной оспы и опоясывающего лишая (Varicella-Zoster virus) в крови</t>
  </si>
  <si>
    <t>A26.06.088.001</t>
  </si>
  <si>
    <t>Определение антител класса M (IgM) к вирусу клещевого энцефалита в крови</t>
  </si>
  <si>
    <t>A26.06.088.002</t>
  </si>
  <si>
    <t>Определение антител класса G (IgG) к вирусу клещевого энцефалита в крови</t>
  </si>
  <si>
    <t>A26.06.090.001</t>
  </si>
  <si>
    <t>6.4.037</t>
  </si>
  <si>
    <t>Определение антител класса M (IgM) к хантавирусам, возбудителям геморрагической лихорадки с почечным синдромом в крови</t>
  </si>
  <si>
    <t>A26.06.090.002</t>
  </si>
  <si>
    <t>6.4.038</t>
  </si>
  <si>
    <t>Определение антител класса G (IgG) к хантавирусам, возбудителям геморрагической лихорадки с почечным синдромом в крови</t>
  </si>
  <si>
    <t>A26.06.011.001</t>
  </si>
  <si>
    <t>6.4.039</t>
  </si>
  <si>
    <t>Определение антител класса M (IgM) к возбудителям иксодовых клещевых боррелиозов группы Borrelia burgdorferi sensu lato в крови</t>
  </si>
  <si>
    <t>A26.06.011.002</t>
  </si>
  <si>
    <t>6.4.040</t>
  </si>
  <si>
    <t>Определение антител класса G (IgG) к возбудителям иксодовых клещевых боррелиозов группы Borrelia burgdorferi sensu lato в крови</t>
  </si>
  <si>
    <t>A12.06.051</t>
  </si>
  <si>
    <t>Определение содержания антител к бета-2-гликопротеину в крови</t>
  </si>
  <si>
    <t>A09.05.074</t>
  </si>
  <si>
    <t>Исследование уровня циркулирующих иммунных комплексов в крови</t>
  </si>
  <si>
    <t>A12.06.062</t>
  </si>
  <si>
    <t>Определение содержания антител к цитруллинированному виментину в крови (Anti-MCV)</t>
  </si>
  <si>
    <t>A12.06.046</t>
  </si>
  <si>
    <t>Определение содержания антител к рецептору тиреотропного гормона (ТТГ) в крови</t>
  </si>
  <si>
    <t>A12.06.029</t>
  </si>
  <si>
    <t>6.4.105</t>
  </si>
  <si>
    <t>Определение содержания антител к кардиолипину в крови</t>
  </si>
  <si>
    <t>Исследование антител к антигенам ядра клетки и ДНК (антитела к двухспиральной ДНК)</t>
  </si>
  <si>
    <t>A12.06.065</t>
  </si>
  <si>
    <t>6.4.108</t>
  </si>
  <si>
    <t>Определение содержания антител к аннексину V в крови</t>
  </si>
  <si>
    <t>6.4.109</t>
  </si>
  <si>
    <t>Определение содержания антител к протромбину</t>
  </si>
  <si>
    <t>A26.06.082.002</t>
  </si>
  <si>
    <t>Определение антител к бледной трепонеме (Treponema pallidum) иммуноферментным методом (ИФА) в крови</t>
  </si>
  <si>
    <t>A26.06.037</t>
  </si>
  <si>
    <t>A26.06.041</t>
  </si>
  <si>
    <t>Определение антител к вирусу гепатита C (Hepatitis C virus) в крови</t>
  </si>
  <si>
    <t>A26.06.049.001</t>
  </si>
  <si>
    <t>Исследование уровня антител классов M, G (IgM, IgG) к вирусу иммунодефицита человека ВИЧ-1/2 и антигена p24 (Human immunodeficiency virus HIV 1/2 + Agp24) в крови</t>
  </si>
  <si>
    <t>A26.06.082.001</t>
  </si>
  <si>
    <t>Определение антител к бледной трепонеме (Treponema pallidum) в нетрепонемных тестах (RPR, РМП) (качественное и полуколичественное исследование) в сыворотке крови</t>
  </si>
  <si>
    <t>A08.20.004</t>
  </si>
  <si>
    <t>A08.08.003</t>
  </si>
  <si>
    <t>Цитологическое исследование мазков с поверхности слизистой оболочки верхних дыхательных путей</t>
  </si>
  <si>
    <t>A08.30.018</t>
  </si>
  <si>
    <t>Срочное интраоперационное цитологическое исследование</t>
  </si>
  <si>
    <t>A08.30.016</t>
  </si>
  <si>
    <t>Цитологическое исследование микропрепарата пунктатов опухолей, опухолеподобных образований мягких тканей</t>
  </si>
  <si>
    <t>A08.20.019</t>
  </si>
  <si>
    <t>Цитологическое исследование отделяемого из соска молочной железы</t>
  </si>
  <si>
    <t>A08.20.017
A08.20.017.001</t>
  </si>
  <si>
    <t>Цитологическое исследование микропрепарата шейки матки и цервикального канала (профосмотр)</t>
  </si>
  <si>
    <t>Цитологическое исследование микропрепарата шейки матки и цервикального канала</t>
  </si>
  <si>
    <t>A08.28.012</t>
  </si>
  <si>
    <t>Цитологическое исследование препарата тканей молочной железы (с целью профилактического осмотра у здоровых лиц  1 кат)</t>
  </si>
  <si>
    <t>Цитологическое исследование препарата тканей молочной железы (при воспалительных процессах и явлениях дистрофии при неопухолевых поражениях 2 кат)</t>
  </si>
  <si>
    <t>Цитологическое исследование препарата тканей молочной железы (пунктатов  при подозрении  на злокачественный процесс 3 кат)</t>
  </si>
  <si>
    <t>Цитологическое исследование препарата тканей молочной железы (при предопухолевых заболеваниях и злокачественных новообразований 4 кат)</t>
  </si>
  <si>
    <t>Полное глубокое бальзамирование трупа</t>
  </si>
  <si>
    <t>A16.02.009.004</t>
  </si>
  <si>
    <t>24.015</t>
  </si>
  <si>
    <t>Наложение шва сухожилия
(мышцы разгибателя, под местной анестезией)</t>
  </si>
  <si>
    <t>B03.016.003</t>
  </si>
  <si>
    <t>Общий (клинический) анализ крови развернутый</t>
  </si>
  <si>
    <t>A12.05.123</t>
  </si>
  <si>
    <t>Исследование уровня ретикулоцитов в крови</t>
  </si>
  <si>
    <t>A12.05.121</t>
  </si>
  <si>
    <t>Дифференцированный подсчет лейкоцитов (лейкоцитарная формула)</t>
  </si>
  <si>
    <t>A26.05.009</t>
  </si>
  <si>
    <t>Микроскопическое исследование "толстой капли" и "тонкого" мазка крови на малярийные плазмодии</t>
  </si>
  <si>
    <t>A12.06.003</t>
  </si>
  <si>
    <t>Микроскопия крови на обнаружение LE-клеток</t>
  </si>
  <si>
    <t>A12.05.015</t>
  </si>
  <si>
    <t>Исследование времени кровотечения</t>
  </si>
  <si>
    <t>A12.05.122</t>
  </si>
  <si>
    <t>Просмотр мазка крови для анализа аномалий морфологии эритроцитов, тромбоцитов и лейкоцитов</t>
  </si>
  <si>
    <t>A12.05.001</t>
  </si>
  <si>
    <t>Исследование скорости оседания эритроцитов
(СОЭ по Вестергрену)</t>
  </si>
  <si>
    <t>A12.05.120</t>
  </si>
  <si>
    <t>Исследование уровня тромбоцитов в крови
(по Фонио)</t>
  </si>
  <si>
    <t>B03.016.006</t>
  </si>
  <si>
    <t>Общий (клинический) анализ мочи</t>
  </si>
  <si>
    <t>A09.28.011</t>
  </si>
  <si>
    <t>Исследование уровня глюкозы в моче</t>
  </si>
  <si>
    <t>A09.28.003</t>
  </si>
  <si>
    <t>A09.28.003.002</t>
  </si>
  <si>
    <t>Определение количества белка в суточной моче</t>
  </si>
  <si>
    <t>B03.016.015</t>
  </si>
  <si>
    <t>Исследование мочи методом Зимницкого</t>
  </si>
  <si>
    <t>B03.016.014</t>
  </si>
  <si>
    <t>Исследование мочи методом Нечипоренко</t>
  </si>
  <si>
    <t>A09.28.003.001</t>
  </si>
  <si>
    <t>Определение альбумина в моче
(микроальбумина в моче)</t>
  </si>
  <si>
    <t>A09.28.009</t>
  </si>
  <si>
    <t>6.1.208</t>
  </si>
  <si>
    <t>Исследование уровня мочевины в моче</t>
  </si>
  <si>
    <t>A09.28.010</t>
  </si>
  <si>
    <t>6.1.209</t>
  </si>
  <si>
    <t>Исследование уровня мочевой кислоты в моче</t>
  </si>
  <si>
    <t>A09.28.012</t>
  </si>
  <si>
    <t>6.1.210</t>
  </si>
  <si>
    <t>Исследование уровня кальция в моче</t>
  </si>
  <si>
    <t>A09.28.026</t>
  </si>
  <si>
    <t>6.1.211</t>
  </si>
  <si>
    <t>Исследование уровня фосфора в моче</t>
  </si>
  <si>
    <t>A09.28.027</t>
  </si>
  <si>
    <t>6.1.212</t>
  </si>
  <si>
    <t>Определение активности альфа-амилазы в моче</t>
  </si>
  <si>
    <t>A09.28.028</t>
  </si>
  <si>
    <t>6.1.213</t>
  </si>
  <si>
    <t>A09.09.006
A12.09.012
A12.09.010</t>
  </si>
  <si>
    <t>Исследование химических, физических свойств мокроты. Микроскопическое исследование нативного и окрашенного препарата мокроты</t>
  </si>
  <si>
    <t>A26.09.001</t>
  </si>
  <si>
    <t>Микроскопическое исследование мокроты на микобактерии (Mycobacterium spp.)</t>
  </si>
  <si>
    <t>A08.09.011</t>
  </si>
  <si>
    <t>B03.016.013</t>
  </si>
  <si>
    <t>Общий (клинический) анализ спинномозговой жидкости</t>
  </si>
  <si>
    <t>A08.23.007</t>
  </si>
  <si>
    <t>Цитологическое исследование клеток спинномозговой жидкости</t>
  </si>
  <si>
    <t>A12.20.001</t>
  </si>
  <si>
    <t>Микроскопическое исследование влагалищных мазков</t>
  </si>
  <si>
    <t>A12.21.005</t>
  </si>
  <si>
    <t>Микроскопическое исследование осадка секрета простаты</t>
  </si>
  <si>
    <t>B03.053.002</t>
  </si>
  <si>
    <t>Спермограмма</t>
  </si>
  <si>
    <t>A12.28.015</t>
  </si>
  <si>
    <t>Микроскопическое исследование отделяемого из уретры</t>
  </si>
  <si>
    <t>A26.19.010</t>
  </si>
  <si>
    <t>Микроскопическое исследование кала на яйца и личинки гельминтов</t>
  </si>
  <si>
    <t>A26.19.011</t>
  </si>
  <si>
    <t>Микроскопическое исследование кала на простейшие</t>
  </si>
  <si>
    <t>A09.19.001</t>
  </si>
  <si>
    <t>B03.016.010</t>
  </si>
  <si>
    <t>A26.01.017</t>
  </si>
  <si>
    <t>Микроскопическое исследование отпечатков с поверхности кожи перианальных складок на яйца остриц (Enterobius vermicularis)</t>
  </si>
  <si>
    <t>A16.16.006.002</t>
  </si>
  <si>
    <t>9.027</t>
  </si>
  <si>
    <t>Стентирование пищевода
(без стоимости стента)</t>
  </si>
  <si>
    <t>7.3.102</t>
  </si>
  <si>
    <t>7.3.103</t>
  </si>
  <si>
    <t>Запись исследования на диск
(без стоимости диска)</t>
  </si>
  <si>
    <t>A09.05.065</t>
  </si>
  <si>
    <t>Исследование уровня тиреотропного гормона (ТТГ) в крови</t>
  </si>
  <si>
    <t>A09.05.060</t>
  </si>
  <si>
    <t>Исследование уровня общего трийодтиронина (Т3) в крови</t>
  </si>
  <si>
    <t>A09.05.061</t>
  </si>
  <si>
    <t>Исследование уровня свободного трийодтиронина (СТ3) в крови</t>
  </si>
  <si>
    <t>A09.05.063</t>
  </si>
  <si>
    <t>Исследование уровня свободного тироксина (СТ4) сыворотки крови</t>
  </si>
  <si>
    <t>A09.05.064</t>
  </si>
  <si>
    <t>Исследование уровня общего тироксина (Т4) сыворотки крови</t>
  </si>
  <si>
    <t>A12.06.045</t>
  </si>
  <si>
    <t>Определение содержания антител к тиреопероксидазе в крови (АТ к ТПО)</t>
  </si>
  <si>
    <t>A12.06.017</t>
  </si>
  <si>
    <t>Исследование уровня фолликулостимулирующего гормона в сыворотке крови (ФСГ)</t>
  </si>
  <si>
    <t>Исследование уровня лютеинизирующего гормона в сыворотке крови (ЛГ)</t>
  </si>
  <si>
    <t>A09.05.087</t>
  </si>
  <si>
    <t>A09.05.149</t>
  </si>
  <si>
    <t>Исследование уровня дегидроэпиандростерона сульфата в крови (ДГЭА-C)</t>
  </si>
  <si>
    <t>A09.05.056</t>
  </si>
  <si>
    <t>Исследование уровня инсулина плазмы крови</t>
  </si>
  <si>
    <t>A09.05.135</t>
  </si>
  <si>
    <t>Исследование уровня общего кортизола в крови</t>
  </si>
  <si>
    <t>A09.05.153</t>
  </si>
  <si>
    <t>Исследование уровня прогестерона в крови</t>
  </si>
  <si>
    <t>A09.05.078</t>
  </si>
  <si>
    <t>Исследование уровня общего тестостерона в крови</t>
  </si>
  <si>
    <t>A09.05.078.001</t>
  </si>
  <si>
    <t>Исследование уровня свободного тестостерона в крови</t>
  </si>
  <si>
    <t>A09.05.154</t>
  </si>
  <si>
    <t>Исследование уровня общего эстрадиола в крови</t>
  </si>
  <si>
    <t>A09.05.205</t>
  </si>
  <si>
    <t>6.3.018</t>
  </si>
  <si>
    <t>Исследование уровня C-пептида в крови</t>
  </si>
  <si>
    <t>A09.05.193</t>
  </si>
  <si>
    <t>6.3.019</t>
  </si>
  <si>
    <t>Исследование уровня тропонинов I, T в крови</t>
  </si>
  <si>
    <t>Антитела к декарбоксилазе глутаминовой кислоты (GAD)</t>
  </si>
  <si>
    <t>A09.05.139</t>
  </si>
  <si>
    <t>Исследование уровня 17-гидроксипрогестерона в крови (17-ОН)</t>
  </si>
  <si>
    <t>A12.06.052</t>
  </si>
  <si>
    <t>Определение содержания антител к циклическому цитрулиновому пептиду (анти-CCP) в крови</t>
  </si>
  <si>
    <t>A09.05.256</t>
  </si>
  <si>
    <t>Исследования уровня N-терминального фрагмента натрийуретического пропептида мозгового (NT-proBNP) в крови</t>
  </si>
  <si>
    <t>A09.05.221</t>
  </si>
  <si>
    <t>Исследование уровня 1,25-OH витамина Д в крови</t>
  </si>
  <si>
    <t>A09.05.300</t>
  </si>
  <si>
    <t>Определение секреторного белка эпидидимиса человека 4 (HE4) в крови</t>
  </si>
  <si>
    <t>Исследование уровня пепсиногена I/II</t>
  </si>
  <si>
    <t>A09.05.150</t>
  </si>
  <si>
    <t>A09.05.121</t>
  </si>
  <si>
    <t>A09.05.058</t>
  </si>
  <si>
    <t>Исследование уровня паратиреоидного гормона в крови (паратгормон)</t>
  </si>
  <si>
    <t>A12.05.007.001</t>
  </si>
  <si>
    <t>Определение фенотипа по антигенам C, c, E, e, Cw, K, k и определение антиэритроцитарных антител</t>
  </si>
  <si>
    <t>A09.05.160</t>
  </si>
  <si>
    <t>A09.05.225</t>
  </si>
  <si>
    <t>Исследование уровня антимюллерова гормона в крови</t>
  </si>
  <si>
    <t>A09.05.067</t>
  </si>
  <si>
    <t>Исследование уровня адренокортикотропного гормона в крови (АКТГ)</t>
  </si>
  <si>
    <t>A09.05.195</t>
  </si>
  <si>
    <t>Исследование уровня ракового эмбрионального антигена в крови (РЭА)</t>
  </si>
  <si>
    <t>A09.05.201</t>
  </si>
  <si>
    <t>Исследование уровня антигена аденогенных раков CA 19-9 в крови</t>
  </si>
  <si>
    <t>A09.05.231</t>
  </si>
  <si>
    <t>Исследование уровня опухолеассоциированного маркера СА 15-3 в крови</t>
  </si>
  <si>
    <t>A09.05.202</t>
  </si>
  <si>
    <t>Исследование уровня антигена аденогенных раков CA 125 в крови</t>
  </si>
  <si>
    <t>A09.05.090</t>
  </si>
  <si>
    <t>A09.05.130</t>
  </si>
  <si>
    <t>Исследование уровня простатспецифического антигена общего в крови (ПСА общий)</t>
  </si>
  <si>
    <t>A09.05.130.001</t>
  </si>
  <si>
    <t>Исследование уровня простатспецифического антигена свободного в крови (ПСА свободный)</t>
  </si>
  <si>
    <t>A09.05.089</t>
  </si>
  <si>
    <t>Исследование уровня альфа-фетопротеина в сыворотке крови (АФП)</t>
  </si>
  <si>
    <t>A09.05.117</t>
  </si>
  <si>
    <t>Исследование уровня тиреоглобулина в крови (ТГ)</t>
  </si>
  <si>
    <t>A09.05.298</t>
  </si>
  <si>
    <t>Исследование уровня антигена плоскоклеточной карциномы (SCC) в крови</t>
  </si>
  <si>
    <t>A09.05.246</t>
  </si>
  <si>
    <t>A09.05.118</t>
  </si>
  <si>
    <t>Исследование уровня антител к антигенам растительного, животного и химического происхождения в крови (одного аллергена)</t>
  </si>
  <si>
    <t>A09.05.200</t>
  </si>
  <si>
    <t>6.3.113</t>
  </si>
  <si>
    <t>Исследование уровня антигена аденогенных раков CA 72-4 в крови</t>
  </si>
  <si>
    <t>A12.05.008</t>
  </si>
  <si>
    <t>Непрямой антиглобулиновый тест (тест Кумбса)
(антирезусные антитела)</t>
  </si>
  <si>
    <t>A12.05.005
A12.05.006</t>
  </si>
  <si>
    <t>Определение основных групп по системе AB0. Определение антигена D системы Резус (резус-фактор)</t>
  </si>
  <si>
    <t xml:space="preserve">Фармакогенетика варфарин. Определение полиморфизма гена CYP2C9 семейства цитохромов  Р-450 </t>
  </si>
  <si>
    <t>A27.05.040</t>
  </si>
  <si>
    <t>Молекулярно-генетическое исследование мутаций в генах BRCA1 и BRCA2 в крови</t>
  </si>
  <si>
    <t>A27.05.002
A27.05.004
A27.05.006
A27.05.008
A27.05.018</t>
  </si>
  <si>
    <t>Кардиогенетика гипертонии</t>
  </si>
  <si>
    <t>A27.05.003</t>
  </si>
  <si>
    <t>Определение полиморфизма C677T метилентетрагидрофолат-редуктазы
метаболизм фолатов (3 гена,4 мутации)</t>
  </si>
  <si>
    <t>A26.20.009.008</t>
  </si>
  <si>
    <t>Определение ДНК вирусов папилломы человека (Papilloma virus) 6 и 11 типов в отделяемом (соскобе) из цервикального канала методом ПЦР</t>
  </si>
  <si>
    <t>Определение ДНК вирусов папилломы человека (Papilloma virus) 31/33 типов в отделяемом (соскобе) из цервикального канала методом ПЦР, качественное исследование</t>
  </si>
  <si>
    <t>A26.21.007.001</t>
  </si>
  <si>
    <t>Определение ДНК хламидии трахоматис (Chlamydia trachomatis) в отделяемом из уретры методом ПЦР</t>
  </si>
  <si>
    <t>A26.20.020.001</t>
  </si>
  <si>
    <t>Определение ДНК хламидии трахоматис (Chlamydia trachomatis) в отделяемом слизистых оболочек женских половых органов методом ПЦР</t>
  </si>
  <si>
    <t>A26.20.029.001</t>
  </si>
  <si>
    <t>Определение ДНК уреаплазм (Ureaplasma spp.) в отделяемом слизистых оболочек женских половых органов методом ПЦР, качественное исследование</t>
  </si>
  <si>
    <t>A26.20.027.001</t>
  </si>
  <si>
    <t>Определение ДНК микоплазмы гениталиум (Mycoplasma genitalium) в отделяемом слизистых оболочек женских половых органов методом ПЦР</t>
  </si>
  <si>
    <t>A26.20.009.005</t>
  </si>
  <si>
    <t>Определение ДНК вирусов папилломы человека (Papilloma virus) 16 и 18 типов в отделяемом (соскобе) из цервикального канала методом ПЦР, качественное исследование</t>
  </si>
  <si>
    <t>A26.05.011</t>
  </si>
  <si>
    <t>Молекулярно-биологическое исследование крови на вирус Эпштейна-Барра (Epstein - Barr virus)</t>
  </si>
  <si>
    <t>A26.20.010.001</t>
  </si>
  <si>
    <t>Определение ДНК вируса простого герпеса 1 и 2 типов (Herpes simplex virus types 1, 2) в отделяемом из цервикального канала</t>
  </si>
  <si>
    <t>A26.20.011.001</t>
  </si>
  <si>
    <t>Определение ДНК цитомегаловируса (Cytomegalovirus) в отделяемом из цервикального канала методом ПЦР, качественное исследование</t>
  </si>
  <si>
    <t>A.26.20.026.001</t>
  </si>
  <si>
    <t>Определение ДНК трихомонас вагиналис (Trichomonas vaginalis) в отделяемом слизистых оболочек женских половых органов методом ПЦР</t>
  </si>
  <si>
    <t>A26.20.022.001</t>
  </si>
  <si>
    <t>Определение ДНК гонококка (Neiseria gonorrhoeae) в отделяемом слизистых оболочек женских половых органов методом ПЦР</t>
  </si>
  <si>
    <t>A27.05.029</t>
  </si>
  <si>
    <t>Выявление аллели 5701 локуса B главного комплекса гистосовместимости человека (HLA B*5701)</t>
  </si>
  <si>
    <t>A26.20.030.001</t>
  </si>
  <si>
    <t>6.8.019</t>
  </si>
  <si>
    <t>Определение ДНК гарднереллы вагиналис (Gadnerella vaginalis) во влагалищном отделяемом методом ПЦР</t>
  </si>
  <si>
    <t>A26.21.044</t>
  </si>
  <si>
    <t>6.8.020</t>
  </si>
  <si>
    <t>Молекулярно-биологическое исследование секрета простаты на грибы рода кандида (Candida spp.) с уточнением вида</t>
  </si>
  <si>
    <t>A26.21.033.001</t>
  </si>
  <si>
    <t>6.8.021</t>
  </si>
  <si>
    <t>Определение ДНК уреаплазм (Ureaplasma spp.) в отделяемом из уретры методом ПЦР, качественное исследование</t>
  </si>
  <si>
    <t>A26.21.031.001</t>
  </si>
  <si>
    <t>6.8.022</t>
  </si>
  <si>
    <t>Определение ДНК микоплазмы гениталиум (Mycoplasma genitalium) в отделяемом из уретры методом ПЦР</t>
  </si>
  <si>
    <t>6.8.023</t>
  </si>
  <si>
    <t>Определение ДНК вирусов папилломы человека (Papilloma virus) 16 типа в отделяемом из уретры  методом ПЦР, качественное исследование</t>
  </si>
  <si>
    <t>A26.21.009.001</t>
  </si>
  <si>
    <t>6.8.024</t>
  </si>
  <si>
    <t>Определение ДНК вируса простого герпеса 1 и 2 типов (Herpes simplex virus types 1, 2) в отделяемом из уретры методом ПЦР</t>
  </si>
  <si>
    <t>A26.21.010.001</t>
  </si>
  <si>
    <t>6.8.025</t>
  </si>
  <si>
    <t>Определение ДНК цитомегаловируса (Cytomegalovirus) в отделяемом из уретры методом ПЦР, качественное исследование</t>
  </si>
  <si>
    <t>A26.07.007.001</t>
  </si>
  <si>
    <t>6.8.026</t>
  </si>
  <si>
    <t>Определение ДНК цитомегаловируса (Cytomegalovirus) методом ПЦР в слюне, качественное исследование</t>
  </si>
  <si>
    <t>6.8.027</t>
  </si>
  <si>
    <t>Определение ДНК цитомегаловируса (Cytomegalovirus) в моче  методом  ПЦР, качественное исследование</t>
  </si>
  <si>
    <t>A26.08.059.001</t>
  </si>
  <si>
    <t>6.8.028</t>
  </si>
  <si>
    <t>Определение ДНК вируса Эпштейна-Барр (Epstein - Barr virus) в мазках со слизистой оболочки ротоглотки методом ПЦР, качественное исследование</t>
  </si>
  <si>
    <t>6.8.029</t>
  </si>
  <si>
    <t>Определение ДНК вируса Эпштейна-Барр(Epstein-Barr virus) в моче методом ПЦР, качественное исследование</t>
  </si>
  <si>
    <t>Взятие крови из периферической вены
(забор и обработка крови)</t>
  </si>
  <si>
    <t>6.5.003</t>
  </si>
  <si>
    <t>6.5.004</t>
  </si>
  <si>
    <t>Определение полиморфизма G20210A протромбина в гене фактора II свертывания крови. Определение полиморфизма 455 G/A (замена гуанина на аденин в позиции 455) в гене бета-субъединицы фактора I. Определение полиморфизма 675 4G/5G (инсерция гуанина в позиции 675) в гене ингибитора активатора плазминогена I типа (PAI-1). Определение полиморфизма X163T (замена цитозина на тимин в позиции 163) в гене фактора XIII. Молекулярно-генетическое исследование мутации G1691A в гене фактора V (мутация Лейдена в V факторе свертывания)</t>
  </si>
  <si>
    <t>Определение антигена (HBsAg) вируса гепатита B (Hepatitis B virus) в крови</t>
  </si>
  <si>
    <t>Исследование уровня нейронспецифической енолазы в крови (HCE)</t>
  </si>
  <si>
    <t>6.3.114</t>
  </si>
  <si>
    <t>6.3.203</t>
  </si>
  <si>
    <t>Исследование  спинномозговой жидкости</t>
  </si>
  <si>
    <t>______________М.Ф.Мухамадеев</t>
  </si>
  <si>
    <t>Иммунологические исследования</t>
  </si>
  <si>
    <t>Определение содержания антител к тироглобулину в сыворотке крови (АТ к ТГ)</t>
  </si>
  <si>
    <t>А19.23.002. 025</t>
  </si>
  <si>
    <t>24. ТРАВМАТОЛОГИЯ</t>
  </si>
  <si>
    <t>26. ОНКОЛОГИЯ</t>
  </si>
  <si>
    <t>Исследование уровня хорионического гонадотропина в крови (ХГЧ)</t>
  </si>
  <si>
    <t>А05.23.009</t>
  </si>
  <si>
    <t>A05.22.002</t>
  </si>
  <si>
    <t>Магнитно-резонансная томография гипофиза</t>
  </si>
  <si>
    <t>A05.22.002.001</t>
  </si>
  <si>
    <t>Магнитно-резонансная томография гипофиза с контрастированием</t>
  </si>
  <si>
    <t>A05.30.005</t>
  </si>
  <si>
    <t>Магнитно-резонансная томография органов брюшной полости</t>
  </si>
  <si>
    <t>A05.30.005.001</t>
  </si>
  <si>
    <t>Магнитно-резонансная томография органов брюшной полости с внутривенным контрастированием</t>
  </si>
  <si>
    <t>A05.03.002</t>
  </si>
  <si>
    <t>A05.20.003.001</t>
  </si>
  <si>
    <t>Магнитно-резонансная томография молочной железы с контрастированием</t>
  </si>
  <si>
    <t>A05.01.002</t>
  </si>
  <si>
    <t>A05.30.004</t>
  </si>
  <si>
    <t>Магнитно-резонансная томография органов малого таза</t>
  </si>
  <si>
    <t>A05.30.004.001</t>
  </si>
  <si>
    <t>Магнитно-резонансная томография органов малого таза с внутривенным контрастированием</t>
  </si>
  <si>
    <t>A05.04.001</t>
  </si>
  <si>
    <t>Магнитно-резонансная томография суставов (один сустав)</t>
  </si>
  <si>
    <t>A05.12.004</t>
  </si>
  <si>
    <t>Магнитно-резонансная артериография (одна область)</t>
  </si>
  <si>
    <t>A05.12.005</t>
  </si>
  <si>
    <t>Магнитно-резонансная венография (одна область)</t>
  </si>
  <si>
    <t>A05.12.006</t>
  </si>
  <si>
    <t>Магнитно-резонансная ангиография с контрастированием (одна область)</t>
  </si>
  <si>
    <t>A05.23.009.001</t>
  </si>
  <si>
    <t>A05.03.002.001</t>
  </si>
  <si>
    <t>A05.08.001</t>
  </si>
  <si>
    <t>A05.11.001</t>
  </si>
  <si>
    <t>A05.26.008</t>
  </si>
  <si>
    <t>A05.23.009
A05.12.004</t>
  </si>
  <si>
    <t>Магнитно-резонансная томография головного мозга + артериография (одна область)</t>
  </si>
  <si>
    <t>A05.23.009
A05.12.005</t>
  </si>
  <si>
    <t>Магнитно-резонансная томография головного мозга + венография (одна область)</t>
  </si>
  <si>
    <t>A05.23.009
A05.12.004
A05.12.005</t>
  </si>
  <si>
    <t>Магнитно-резонансная томография головного мозга + артериография + венография (одна область)</t>
  </si>
  <si>
    <t>A05.30.005
A05.15.002</t>
  </si>
  <si>
    <t>Магнитно-резонансная томография органов брюшной полости + холангиопанкреатография</t>
  </si>
  <si>
    <t>A05.28.002</t>
  </si>
  <si>
    <t>Магнитно-резонансная томография почек</t>
  </si>
  <si>
    <t>Магнитно-резонансная томография височно-нижнечелюстных суставов</t>
  </si>
  <si>
    <t>А05.23.009
A05.03.002</t>
  </si>
  <si>
    <t>Магнитно-резонансная томография головного мозга + позвоночника (шейный отдел)</t>
  </si>
  <si>
    <t>A05.03.002
A05.12.004</t>
  </si>
  <si>
    <t>Магнитно-резонансная томография позвоночника (шейный отдел) + артериография</t>
  </si>
  <si>
    <t>Магнитно-резонансная томография преддверно-улиткового органа
(слуховые нервы)</t>
  </si>
  <si>
    <t>A05.23.009.007</t>
  </si>
  <si>
    <t>7.3.031</t>
  </si>
  <si>
    <t>Магнитно-резонансная томография головного мозга с контрастированием топометрическая (нейронавигация)</t>
  </si>
  <si>
    <t>A05.30.011.002</t>
  </si>
  <si>
    <t>7.3.032</t>
  </si>
  <si>
    <t>Магнитно-резонансная томография кисти</t>
  </si>
  <si>
    <t>Магнитно-резонансная томография мягких тканей (мошонки)</t>
  </si>
  <si>
    <t>7.3.104</t>
  </si>
  <si>
    <t>Копия заключения</t>
  </si>
  <si>
    <t>1 копия</t>
  </si>
  <si>
    <t>A06.30.002</t>
  </si>
  <si>
    <t>Описание и интерпретация рентгенографических изображений</t>
  </si>
  <si>
    <t>A06.09.007</t>
  </si>
  <si>
    <t>Рентгенография легких (грудной клетки обзорная в одной проекции)</t>
  </si>
  <si>
    <t>A06.17.002</t>
  </si>
  <si>
    <t>Рентгеноконтроль прохождения контрастного вещества по желудку, тонкой и ободочной кишке (проба Шварца)</t>
  </si>
  <si>
    <t>Рентгенография легких (грудной клетки обзорная в двух проекциях)</t>
  </si>
  <si>
    <t>A06.08.002</t>
  </si>
  <si>
    <t>Рентгенография гортани и трахеи</t>
  </si>
  <si>
    <t>A06.18.002</t>
  </si>
  <si>
    <t>Рентгеноконтроль прохождения контраста по толстой кишке (дополнение к пробе Шварца)</t>
  </si>
  <si>
    <t>A06.16.007</t>
  </si>
  <si>
    <t>Рентгеноскопия желудка и двенадцатиперстной кишки</t>
  </si>
  <si>
    <t>A06.18.001</t>
  </si>
  <si>
    <t>A06.03.034</t>
  </si>
  <si>
    <t>Рентгенография пальцев фаланговых костей кисти
(в двух проекциях)</t>
  </si>
  <si>
    <t>A06.03.032</t>
  </si>
  <si>
    <t>Рентгенография кисти
(в одной проекции)</t>
  </si>
  <si>
    <t>Рентгенография кисти
(в двух проекциях)</t>
  </si>
  <si>
    <t>A06.03.005</t>
  </si>
  <si>
    <t>Рентгенография всего черепа, в одной или более проекциях (в одной проекции)</t>
  </si>
  <si>
    <t>Рентгенография всего черепа, в одной или более проекциях (в двух проекциях)</t>
  </si>
  <si>
    <t>A06.03.050</t>
  </si>
  <si>
    <t>Рентгенография пяточной кости</t>
  </si>
  <si>
    <t>A06.08.003</t>
  </si>
  <si>
    <t>A06.03.017</t>
  </si>
  <si>
    <t>Рентгенография крестца и копчика (в одной проекции)</t>
  </si>
  <si>
    <t>Рентгенография крестца и копчика (в двух проекциях)</t>
  </si>
  <si>
    <t>A06.04.005</t>
  </si>
  <si>
    <t>Рентгенография коленного сустава (один сустав в двух проекциях)</t>
  </si>
  <si>
    <t>A06.25.002</t>
  </si>
  <si>
    <t>A06.03.022</t>
  </si>
  <si>
    <t>A06.04.003</t>
  </si>
  <si>
    <t>Рентгенография локтевого сустава (в двух проекциях)</t>
  </si>
  <si>
    <t>A06.03.019</t>
  </si>
  <si>
    <t>Рентгенография позвоночника с функциональными пробами</t>
  </si>
  <si>
    <t>A06.04.010</t>
  </si>
  <si>
    <t>Рентгенография плечевого сустава (в одной проекции)</t>
  </si>
  <si>
    <t>Рентгенография таза</t>
  </si>
  <si>
    <t>Рентгенография коленного сустава
(лучезапястных, голеностопных суставов в прямой проекции (2 сустава)</t>
  </si>
  <si>
    <t>A06.04.011</t>
  </si>
  <si>
    <t>Рентгенография тазобедренного сустава (2 сустава в одной проекции)</t>
  </si>
  <si>
    <t>A06.03.052</t>
  </si>
  <si>
    <t>Рентгенография стопы в одной проекции</t>
  </si>
  <si>
    <t>A06.03.053</t>
  </si>
  <si>
    <t>Рентгенография стопы в двух проекциях</t>
  </si>
  <si>
    <t>A06.03.053.001</t>
  </si>
  <si>
    <t>Рентгенография стопы с функциональной нагрузкой (оценка плоскостопия двух стоп)</t>
  </si>
  <si>
    <t>A06.03.015</t>
  </si>
  <si>
    <t>7.123</t>
  </si>
  <si>
    <t>Рентгенография поясничного отдела позвоночника (в одной проекции)</t>
  </si>
  <si>
    <t>7.124</t>
  </si>
  <si>
    <t>Рентгенография поясничного отдела позвоночника (в двух проекциях)</t>
  </si>
  <si>
    <t>A06.03.010</t>
  </si>
  <si>
    <t>7.125</t>
  </si>
  <si>
    <t>Рентгенография шейного отдела позвоночника (в одной проекции)</t>
  </si>
  <si>
    <t>7.126</t>
  </si>
  <si>
    <t>Рентгенография шейного отдела позвоночника (в двух проекциях)</t>
  </si>
  <si>
    <t>A06.03.013</t>
  </si>
  <si>
    <t>7.127</t>
  </si>
  <si>
    <t>Рентгенография грудного отдела позвоночника (в одной проекции)</t>
  </si>
  <si>
    <t>7.128</t>
  </si>
  <si>
    <t>Рентгенография грудного отдела позвоночника (в двух проекциях)</t>
  </si>
  <si>
    <t>A06.04.004</t>
  </si>
  <si>
    <t>7.129</t>
  </si>
  <si>
    <t>Рентгенография лучезапястного сустава (в двух проекциях)</t>
  </si>
  <si>
    <t>A06.04.012</t>
  </si>
  <si>
    <t>7.130</t>
  </si>
  <si>
    <t>Рентгенография голеностопного сустава (в двух проекциях)</t>
  </si>
  <si>
    <t>A06.03.028</t>
  </si>
  <si>
    <t>7.131</t>
  </si>
  <si>
    <t>Рентгенография плечевой кости
(в двух проекциях)</t>
  </si>
  <si>
    <t>A06.03.036</t>
  </si>
  <si>
    <t>7.132</t>
  </si>
  <si>
    <t>Рентгенография нижней конечности (голени в двух проекциях)</t>
  </si>
  <si>
    <t>A06.03.043</t>
  </si>
  <si>
    <t>7.133</t>
  </si>
  <si>
    <t>Рентгенография бедренной кости (в двух проекциях)</t>
  </si>
  <si>
    <t>7.134</t>
  </si>
  <si>
    <t>A06.28.002</t>
  </si>
  <si>
    <t>Внутривенная урография</t>
  </si>
  <si>
    <t>A06.20.001</t>
  </si>
  <si>
    <t>A06.30.008</t>
  </si>
  <si>
    <t>A04.14.001
A04.14.002</t>
  </si>
  <si>
    <t>Ультразвуковое исследование печени + желчного пузыря и протоков</t>
  </si>
  <si>
    <t>A04.14.002.001</t>
  </si>
  <si>
    <t>Ультразвуковое исследование желчного пузыря с определением его сократимости</t>
  </si>
  <si>
    <t>A04.15.001</t>
  </si>
  <si>
    <t>Ультразвуковое исследование поджелудочной железы</t>
  </si>
  <si>
    <t>A04.06.001</t>
  </si>
  <si>
    <t>Ультразвуковое исследование селезенки</t>
  </si>
  <si>
    <t>A04.28.001</t>
  </si>
  <si>
    <t>Ультразвуковое исследование почек и надпочечников</t>
  </si>
  <si>
    <t>A04.28.002.005</t>
  </si>
  <si>
    <t>Ультразвуковое исследование мочевого пузыря с определением остаточной мочи</t>
  </si>
  <si>
    <t>A04.21.001</t>
  </si>
  <si>
    <t>Ультразвуковое исследование предстательной железы трансабдоминальное</t>
  </si>
  <si>
    <t>A04.21.001.001</t>
  </si>
  <si>
    <t>Ультразвуковое исследование предстательной железы трансректальное</t>
  </si>
  <si>
    <t>A04.28.003</t>
  </si>
  <si>
    <t>Ультразвуковое исследование органов мошонки</t>
  </si>
  <si>
    <t>A04.20.001</t>
  </si>
  <si>
    <t>Ультразвуковое исследование матки и придатков трансабдоминальное</t>
  </si>
  <si>
    <t>A04.20.001.001</t>
  </si>
  <si>
    <t>Ультразвуковое исследование матки и придатков трансвагинальное</t>
  </si>
  <si>
    <t>Ультразвуковое внутриматочное исследование с использованием вагинального датчика (последующий)</t>
  </si>
  <si>
    <t>Ультразвуковое исследование фолликулогенеза
(первичное)</t>
  </si>
  <si>
    <t>Ультразвуковое исследование фолликулогенеза
(повторное)</t>
  </si>
  <si>
    <t>Поверхностных структур</t>
  </si>
  <si>
    <t>Ультразвуковое исследование щитовидной железы</t>
  </si>
  <si>
    <t>A04.20.002</t>
  </si>
  <si>
    <t>A04.07.002</t>
  </si>
  <si>
    <t>Ультразвуковое исследование слюнных желез</t>
  </si>
  <si>
    <t>A04.06.002</t>
  </si>
  <si>
    <t>Ультразвуковое исследование лимфатических узлов (одна анатомическая зона)</t>
  </si>
  <si>
    <t>A04.01.001</t>
  </si>
  <si>
    <t>Ультразвуковое исследование мягких тканей (одна анатомическая зона)</t>
  </si>
  <si>
    <t>A04.09.001</t>
  </si>
  <si>
    <t>Ультразвуковое исследование плевральной полости</t>
  </si>
  <si>
    <t>Исследование уровня глобулина, связывающего половые гормоны, в крови (ГСПГ)</t>
  </si>
  <si>
    <t xml:space="preserve">Определение эффективности дезинфицирующих средств к выделенным микроорганизмам </t>
  </si>
  <si>
    <t>А26.26.004
26.30.004.001</t>
  </si>
  <si>
    <t>Микробиологическое (культуральное) исследование отделяемого конъюнктивы на аэробные и факультативно-анаэробные условно-патогенные  микроорганизмы. Определение чувствительности микроорганизмов  к антимикробным химиотерапевтическим  препаратам диско-диффузионным методом</t>
  </si>
  <si>
    <t>А26.25.001
А26.25.004
А26.25.005
А26.30.004.001</t>
  </si>
  <si>
    <t>Микробиологическое (культуральное) исследование отделяемого из ушей на аэробные и факультативно-анаэробные микроорганизмы. Микробиологическое (культуральное) исследование отделяемого из ушей на дрожжеве грибы. Микробиологическое (культуральное) исследование отделяемого из ушей на мицелиальные грибы. Определение чувствительности микроорганизмов  к антимикробным химиотерапевтическим  препаратам диско-диффузионным методом</t>
  </si>
  <si>
    <t>А26.08.006
A26.30.004.001</t>
  </si>
  <si>
    <t>Микробиологическое (культуральное) исследование смывов из околоносовых полостей на аэробные и факультативно-анаэробные микроорганизмы. Определение чувствительности микроорганизмов к антимикробным химиотерапевтическим препаратам диско-дифузионным методом</t>
  </si>
  <si>
    <t>А26.08.005
А26.30.004.001</t>
  </si>
  <si>
    <t>Микробиологическое (культуральное) исследование слизи с миндалин и задней стенки глотки на аэробные и факультативно-анаэробные микроорганизмы. Определение чувствительности микроорганизмов  к антимикробным химиотерапевтическим  препаратам диско-диффузионным методом</t>
  </si>
  <si>
    <t>Микробиологическое исследование  зева\носа на патогенный стафилококк</t>
  </si>
  <si>
    <t>А26.09.010
А26.30.004.001</t>
  </si>
  <si>
    <t>Микробиологическое (культуральное) исследование мокроты  на аэробные и факультативно-анаэробные  микрорганизмы. Определение чувствительности микроорганизмов  к антимикробным химиотерапевтическим  препаратам диско-диффузионным методом</t>
  </si>
  <si>
    <t>А26.09.011
А26.30.004.001</t>
  </si>
  <si>
    <t>Микробиологическое (культуральное) исследование лаважной жидкости  на аэробные и факультативно-анаэробные  микрорганизмы. Определение чувствительности микроорганизмов  к антимикробным химиотерапевтическим  препаратам диско-диффузионным методом</t>
  </si>
  <si>
    <t>А26.20.008 
А26.30.004.001</t>
  </si>
  <si>
    <t>Микробиологическое (культуральное)исследование  отделяемого женских половых органов на аэробные и факультативно-анаэробные микроорганизмы. Определение чувствительности микроорганизмов  к антимикробным химиотерапевтическим  препаратам диско-диффузионным методом</t>
  </si>
  <si>
    <t>А26.21.006
А26.30.004.001</t>
  </si>
  <si>
    <t>Микробиологическое (культуральное)исследование отделяемого секрета простаты  на аэробные и факультативно-анаэробные условно-патогенные микроорганизмы. Определение чувствительности микроорганизмов  к антимикробным химиотерапевтическим  препаратам диско-диффузионным методом</t>
  </si>
  <si>
    <t>А26.28.003
А26.30.004.001</t>
  </si>
  <si>
    <t>Микробиологическое (культуральное) исследование мочи на  аэробные и факультативно- анаэробные  условно-патогенные микроорганизмы.Определение чувствительности микроорганизмов  к антимикробным химиотерапевтическим  препаратам диско-диффузионным методом</t>
  </si>
  <si>
    <t>А26.02.001
А26.30.004.001</t>
  </si>
  <si>
    <t>Микробиологическое (культуральное) исследование раневого  отделяемого  на аэробные и факультативно анаэробные микроорганизмы. Определение чувствительности микроорганизмов  к антимикробным химиотерапевтическим  препаратам диско-диффузионным методом</t>
  </si>
  <si>
    <t>А26.01.001
А26.30.004.001</t>
  </si>
  <si>
    <t>Микробиологическое (культуральное) исследование гнойного отделяемого  на аэробные и факультативно анаэробные микроорганизмы. Определение чувствительности микроорганизмов  к антимикробным химиотерапевтическим  препаратам диско-диффузионным методом</t>
  </si>
  <si>
    <t>А26.01.002
А26.30.004.001</t>
  </si>
  <si>
    <t>Микробиологическое (культуральное) исследование пунктата пролежня  на аэробные и факультативно анаэробные микроорганизмы. Определение чувствительности микроорганизмов  к антимикробным химиотерапевтическим  препаратам диско-диффузионным методом</t>
  </si>
  <si>
    <t>А26.07.005
А26.30.004.001</t>
  </si>
  <si>
    <t>Микробиологическое (культуральное) исследование абсцессов на аэробные и факультативно анаэробные микроорганизмы. Определение чувствительности микроорганизмов  к антимикробным химиотерапевтическим  препаратам диско-диффузионным методом</t>
  </si>
  <si>
    <t>Микробиологическое (культуральное) исследование желчи на аэробные и факультативно-анаэробные микроорганизмы</t>
  </si>
  <si>
    <t>A26.05.001</t>
  </si>
  <si>
    <t>Микробиологическое (культуральное) исследование крови на стерильность</t>
  </si>
  <si>
    <t>A26.05.007
A26.05.001</t>
  </si>
  <si>
    <t>Микробиологическое (культуральное) исследование крови на облигатные анаэробные микроорганизмы. Микробиологическое (культуральное) исследование крови на стерильность</t>
  </si>
  <si>
    <t>А26.26.006
А26.30.004.001</t>
  </si>
  <si>
    <t>6.9.118</t>
  </si>
  <si>
    <t>Микробиологическое (культуральное) исследование отделяемого с век (соскобы с язв) на аэробные и факультативно-анаэробные  условно-патогенные  микроорганизмы. Определение чувствительности микроорганизмов  к антимикробным химиотерапевтическим  препаратам диско-диффузионным методом</t>
  </si>
  <si>
    <t>А26.21.026
А26.30.004.001</t>
  </si>
  <si>
    <t>Микробиологическое (культуральное)исследование эякулята  на аэробные и факультативно-анаэробные условно-патогенные микроорганизмы. Определение чувствительности микроорганизмов  к антимикробным химиотерапевтическим  препаратам диско-диффузионным методом</t>
  </si>
  <si>
    <t>Микробиологическое (культуральное) исследование крови на тифо-паратифозную группу микроорганизмов</t>
  </si>
  <si>
    <t>A26.23.006</t>
  </si>
  <si>
    <t>Микробиологическое (культуральное) исследование спинномозговой жидкости на аэробные и факультативно-анаэробные условно-патогенные микроорганизмы</t>
  </si>
  <si>
    <t>А26.04.004</t>
  </si>
  <si>
    <t>Микробиологическое (культуральное) исследование синовиальной жидкости на аэробные и факультативно-анаэробные микроорганизмы</t>
  </si>
  <si>
    <t>A26.09.012</t>
  </si>
  <si>
    <t>Микробиологическое (культуральное) исследование плевральной жидкости на аэробные и факультативно-анаэробные микроорганизмы</t>
  </si>
  <si>
    <t>A26.30.011</t>
  </si>
  <si>
    <t>Микробиологическое (культуральное) исследование грудного молока на аэробные и факультативно-анаэробные условно-патогенные микроорганизмы</t>
  </si>
  <si>
    <t>А26.19.001
А26.19.003</t>
  </si>
  <si>
    <t>Микробиологическое (культуральное) исследование фекалий\ректального мазка  на возбудителя дизентерии (Shigella spp.). Микробиологическое (культуральное) исследование фекалий\ректального мазка  на микроорганизмы рода  сальмонелла  (Salmonella spp.)</t>
  </si>
  <si>
    <t>A26.05.016.001</t>
  </si>
  <si>
    <t>Исследование микробиоценоза кишечника (дисбактериоз) культуральными методами</t>
  </si>
  <si>
    <t>А26.19.008</t>
  </si>
  <si>
    <t>Микробиологическое (культуральное) исследование кала на аэробные и факультативно-анаэробные микроорганизмы</t>
  </si>
  <si>
    <t>А26.30.004.001</t>
  </si>
  <si>
    <t>Определение чувствительности микроорганизмов  к антимикробным химиотерапевтическим  препаратам диско-диффузионным методом</t>
  </si>
  <si>
    <t>A16.19.020</t>
  </si>
  <si>
    <t>4.133</t>
  </si>
  <si>
    <t>Экстирпация прямой кишки</t>
  </si>
  <si>
    <t>B01.029.001</t>
  </si>
  <si>
    <t>1.134</t>
  </si>
  <si>
    <t>Прием (осмотр, консультация) врача-офтальмолога первичный</t>
  </si>
  <si>
    <t>B01.029.002</t>
  </si>
  <si>
    <t>1.234</t>
  </si>
  <si>
    <t>Прием (осмотр, консультация) врача-офтальмолога повторный</t>
  </si>
  <si>
    <t>A13.29.006</t>
  </si>
  <si>
    <t>1.135</t>
  </si>
  <si>
    <t>Клинико-психологическое консультирование</t>
  </si>
  <si>
    <t>17.001</t>
  </si>
  <si>
    <t>17.002</t>
  </si>
  <si>
    <t>17.003</t>
  </si>
  <si>
    <t>17. ПАТОЛОГОАНАТОМИЧЕСКИЕ УСЛУГИ</t>
  </si>
  <si>
    <t>A06.23.004</t>
  </si>
  <si>
    <t>Компьютерная томография головного мозга</t>
  </si>
  <si>
    <t>Компьютерная томография органов брюшной полости и забрюшинного пространства</t>
  </si>
  <si>
    <t>Спиральная компьютерная томография органов брюшной полости с внутривенным болюсным контрастированием, мультипланарной и трехмерной реконструкцией</t>
  </si>
  <si>
    <t>A06.04.017</t>
  </si>
  <si>
    <t>Компьютерная томография сустава</t>
  </si>
  <si>
    <t>A06.23.004.006</t>
  </si>
  <si>
    <t>Компьютерная томография головного мозга с внутривенным контрастированием</t>
  </si>
  <si>
    <t>A06.09.005</t>
  </si>
  <si>
    <t>Компьютерная томография органов грудной полости</t>
  </si>
  <si>
    <t>A06.25.003</t>
  </si>
  <si>
    <t>Компьютерная томография височной кости</t>
  </si>
  <si>
    <t>A06.18.004</t>
  </si>
  <si>
    <t>Компьютерно-томографическая колоноскопия</t>
  </si>
  <si>
    <t>Компьютерная томография органов брюшной полости (контрастирование ЖКТ (per os)</t>
  </si>
  <si>
    <t>A06.08.007.001</t>
  </si>
  <si>
    <t>Спиральная компьютерная томография гортани</t>
  </si>
  <si>
    <t>A06.28.009.002</t>
  </si>
  <si>
    <t>7.2.015</t>
  </si>
  <si>
    <t>Спиральная компьютерная томография почек и надпочечников</t>
  </si>
  <si>
    <t>A06.30.002.001</t>
  </si>
  <si>
    <t>7.2.016</t>
  </si>
  <si>
    <t>Описание и интерпретация компьютерных томограмм</t>
  </si>
  <si>
    <t>Прием (осмотр, консультация) врача
первичный
(кандидат мед.наук, заслуженный врач РТ, РФ)</t>
  </si>
  <si>
    <t>1.218</t>
  </si>
  <si>
    <t>Прием (осмотр, консультация) врача
повторный
(кандидат мед.наук, заслуженный врач РТ, РФ)</t>
  </si>
  <si>
    <t>Ультразвуковое исследование молочных желез</t>
  </si>
  <si>
    <t>Коронарное шунтирование в условиях искусственного кровообращения</t>
  </si>
  <si>
    <t>A16.15.015.001</t>
  </si>
  <si>
    <t>4.135</t>
  </si>
  <si>
    <t>Дренирование кист поджелудочной железы под контролем ультразвукового исследования</t>
  </si>
  <si>
    <t>4.136</t>
  </si>
  <si>
    <t>Замена дренажа желчевыводящих путей
(без стоимости дренажа)</t>
  </si>
  <si>
    <t>Услуги ПАО</t>
  </si>
  <si>
    <t>16.201</t>
  </si>
  <si>
    <t>Хранение трупа в холодильной камере
(по желанию родственников)</t>
  </si>
  <si>
    <t>16.009</t>
  </si>
  <si>
    <t>Индивидуальное сопровождение пациента на лечебные и диагностические процедуры</t>
  </si>
  <si>
    <t>пациент</t>
  </si>
  <si>
    <t>Электролечение</t>
  </si>
  <si>
    <t>A17.23.001</t>
  </si>
  <si>
    <t>Электрофорез лекарственных препаратов при заболеваниях центральной нервной системы и головного мозга</t>
  </si>
  <si>
    <t>A17.30.003</t>
  </si>
  <si>
    <t>Диадинамотерапия (ДДТ)</t>
  </si>
  <si>
    <t>A17.03.003</t>
  </si>
  <si>
    <t>Воздействие синусоидальными модулированными токами (СМТ-терапия) при костной патологии</t>
  </si>
  <si>
    <t>A17.01.007</t>
  </si>
  <si>
    <t>Дарсонвализация кожи</t>
  </si>
  <si>
    <t>A22.20.008</t>
  </si>
  <si>
    <t>Магнитолазеротерапия при заболеваниях женских половых органов</t>
  </si>
  <si>
    <t>A17.24.009</t>
  </si>
  <si>
    <t>Воздействие магнитными полями при заболеваниях периферической нервной системы</t>
  </si>
  <si>
    <t>A22.04.003</t>
  </si>
  <si>
    <t>Воздействие низкоинтенсивным лазерным излучением при заболеваниях суставов</t>
  </si>
  <si>
    <t>A22.07.003</t>
  </si>
  <si>
    <t>Лазерная физиотерапия челюстно-лицевой области</t>
  </si>
  <si>
    <t>A17.30.024.002</t>
  </si>
  <si>
    <t>Электрофорез синусоидальными модулированными токами (СМТ-форез)</t>
  </si>
  <si>
    <t>A17.24.005</t>
  </si>
  <si>
    <t>11.011</t>
  </si>
  <si>
    <t>Электрофорез лекарственных препаратов при заболеваниях периферической нервной системы</t>
  </si>
  <si>
    <t>A17.03.001</t>
  </si>
  <si>
    <t>11.012</t>
  </si>
  <si>
    <t>Электрофорез лекарственных препаратов при костной патологии</t>
  </si>
  <si>
    <t>A17.09.001</t>
  </si>
  <si>
    <t>11.013</t>
  </si>
  <si>
    <t>Электрофорез лекарственных препаратов при патологии легких</t>
  </si>
  <si>
    <t>A17.20.002</t>
  </si>
  <si>
    <t>11.014</t>
  </si>
  <si>
    <t>Электрофорез лекарственных препаратов при заболеваниях женских половых органов</t>
  </si>
  <si>
    <t>A17.30.019.001</t>
  </si>
  <si>
    <t>11.015</t>
  </si>
  <si>
    <t>Воздействие магнитными полями при заболеваниях мышц</t>
  </si>
  <si>
    <t>A17.05.001</t>
  </si>
  <si>
    <t>11.016</t>
  </si>
  <si>
    <t>Дарсонвализация местная при заболеваниях системы органов кроветворения и крови</t>
  </si>
  <si>
    <t>A17.10.003</t>
  </si>
  <si>
    <t>11.017</t>
  </si>
  <si>
    <t>Дарсонвализация при патологии сердца и перикарда</t>
  </si>
  <si>
    <t>A17.12.002</t>
  </si>
  <si>
    <t>11.018</t>
  </si>
  <si>
    <t>Дарсонвализация местная при заболеваниях крупных кровеносных сосудов</t>
  </si>
  <si>
    <t>A17.23.002</t>
  </si>
  <si>
    <t>11.019</t>
  </si>
  <si>
    <t>Дарсонвализация местная при заболеваниях центральной нервной системы и головного мозга</t>
  </si>
  <si>
    <t>A17.24.004</t>
  </si>
  <si>
    <t>11.020</t>
  </si>
  <si>
    <t>Дарсонвализация местная при заболеваниях периферической нервной системы</t>
  </si>
  <si>
    <t>A17.24.007</t>
  </si>
  <si>
    <t>11.021</t>
  </si>
  <si>
    <t>Воздействие синусоидальными модулированными токами (СМТ-терапия) при заболеваниях периферической нервной системы</t>
  </si>
  <si>
    <t>A17.30.004</t>
  </si>
  <si>
    <t>11.022</t>
  </si>
  <si>
    <t>Воздействие синусоидальными модулированными токами</t>
  </si>
  <si>
    <t>Светолечение</t>
  </si>
  <si>
    <t>Ультразвук</t>
  </si>
  <si>
    <t>A22.24.002.001</t>
  </si>
  <si>
    <t>Лекарственный ультрафонофорез при заболеваниях периферической нервной системы</t>
  </si>
  <si>
    <t>A22.23.003</t>
  </si>
  <si>
    <t>11.203</t>
  </si>
  <si>
    <t>Воздействие ультразвуковое при заболеваниях центральной нервной системы и головного мозга</t>
  </si>
  <si>
    <t>A22.24.002</t>
  </si>
  <si>
    <t>11.204</t>
  </si>
  <si>
    <t>Воздействие ультразвуковое при заболеваниях периферической нервной системы</t>
  </si>
  <si>
    <t>A22.12.002.002</t>
  </si>
  <si>
    <t>11.205</t>
  </si>
  <si>
    <t>Ультрафонофорез лекарственный при заболеваниях крупных кровеносных сосудов</t>
  </si>
  <si>
    <t>A22.04.002.001</t>
  </si>
  <si>
    <t>11.206</t>
  </si>
  <si>
    <t>Ультрафонофорез лекарственный при заболеваниях суставов</t>
  </si>
  <si>
    <t>A22.12.001</t>
  </si>
  <si>
    <t>11.207</t>
  </si>
  <si>
    <t>Воздействие низкоинтенсивным лазерным излучением при заболеваниях крупных кровеносных сосудов</t>
  </si>
  <si>
    <t>A21.01.005</t>
  </si>
  <si>
    <t>Массаж волосистой части головы медицинский</t>
  </si>
  <si>
    <t>A21.01.002</t>
  </si>
  <si>
    <t>Массаж лица медицинский</t>
  </si>
  <si>
    <t>A21.01.003</t>
  </si>
  <si>
    <t>Массаж шеи медицинский</t>
  </si>
  <si>
    <t>A21.01.003.001</t>
  </si>
  <si>
    <t>Массаж воротниковой области</t>
  </si>
  <si>
    <t>A21.01.004.001</t>
  </si>
  <si>
    <t>Массаж верхней конечности, надплечья и области лопатки</t>
  </si>
  <si>
    <t>A21.01.004.002</t>
  </si>
  <si>
    <t>A21.01.004.003</t>
  </si>
  <si>
    <t>A21.01.004.004</t>
  </si>
  <si>
    <t>A21.01.004.005</t>
  </si>
  <si>
    <t>A21.30.005</t>
  </si>
  <si>
    <t>Массаж грудной клетки медицинский</t>
  </si>
  <si>
    <t>A21.03.002.001</t>
  </si>
  <si>
    <t>Массаж пояснично-крестцовой области</t>
  </si>
  <si>
    <t>A21.03.007</t>
  </si>
  <si>
    <t>Массаж спины медицинский</t>
  </si>
  <si>
    <t>A21.03.002.005</t>
  </si>
  <si>
    <t>A21.01.009.001</t>
  </si>
  <si>
    <t>A21.01.009.002</t>
  </si>
  <si>
    <t>Массаж тазобедренного сустава и ягодичной области</t>
  </si>
  <si>
    <t>A21.01.009.003</t>
  </si>
  <si>
    <t>A21.01.009.004</t>
  </si>
  <si>
    <t>A21.01.009.005</t>
  </si>
  <si>
    <t>A19.03.001</t>
  </si>
  <si>
    <t>Лечебная физкультура при травме позвоночника</t>
  </si>
  <si>
    <t>A19.03.002</t>
  </si>
  <si>
    <t>Лечебная физкультура при заболеваниях позвоночника</t>
  </si>
  <si>
    <t>A19.03.003</t>
  </si>
  <si>
    <t>Лечебная физкультура при переломе костей</t>
  </si>
  <si>
    <t>A19.04.001</t>
  </si>
  <si>
    <t>Лечебная физкультура при заболеваниях и травмах суставов</t>
  </si>
  <si>
    <t>A19.20.001</t>
  </si>
  <si>
    <t>12.026</t>
  </si>
  <si>
    <t>Лечебная физкультура при заболеваниях женских половых органов</t>
  </si>
  <si>
    <t>A19.23.002</t>
  </si>
  <si>
    <t>12.027</t>
  </si>
  <si>
    <t>Лечебная физкультура при заболеваниях центральной нервной системы и головного мозга</t>
  </si>
  <si>
    <t>A06.09.005.003</t>
  </si>
  <si>
    <t>7.2.017</t>
  </si>
  <si>
    <t>Компьютерная томография грудной полости с внутривенным болюсным контрастированием, мультипланарной и трехмерной реконструкцией</t>
  </si>
  <si>
    <t>A05.10.006</t>
  </si>
  <si>
    <t>A05.02.001.003</t>
  </si>
  <si>
    <t>Электронейромиография стимуляционная одного нерва</t>
  </si>
  <si>
    <t>A05.02.001.007</t>
  </si>
  <si>
    <t>6.8.030</t>
  </si>
  <si>
    <t>6.8.031</t>
  </si>
  <si>
    <t>Андрофлор</t>
  </si>
  <si>
    <t>Фемофлор</t>
  </si>
  <si>
    <t>24.016</t>
  </si>
  <si>
    <t>Эндопротезирование ортопедическое коленного сустава (со стоимостью эндопротеза)</t>
  </si>
  <si>
    <t>A16.03.063.006</t>
  </si>
  <si>
    <t>на 2020 год</t>
  </si>
  <si>
    <t>операция</t>
  </si>
  <si>
    <t>A16.03.063.003</t>
  </si>
  <si>
    <t>Эндопротезирование ортопедическое тазобедренного сустава
(со стоимостью цементного эндопротеза)</t>
  </si>
  <si>
    <t>24.017</t>
  </si>
  <si>
    <t>Эндопротезирование ортопедическое тазобедренного сустава
(со стоимостью бесцементного эндопротеза)</t>
  </si>
  <si>
    <t>Артроскопия диагностическая</t>
  </si>
  <si>
    <t>"СОГЛАСОВАНО"</t>
  </si>
  <si>
    <t xml:space="preserve">Директор </t>
  </si>
  <si>
    <t>ГАУЗ РТ "БСМП"</t>
  </si>
  <si>
    <t>Главный врач</t>
  </si>
  <si>
    <t>Казанского филиала АО "СОГАЗ"</t>
  </si>
  <si>
    <t>________________Г.К.Полканова</t>
  </si>
  <si>
    <t>"______"______________ 2020 год</t>
  </si>
  <si>
    <t>А16.03.035.001</t>
  </si>
  <si>
    <t>20.006</t>
  </si>
  <si>
    <t>Декомпрессивная ламинэктомия позвонков с фиксацией (со стоимостью фиксатора)</t>
  </si>
  <si>
    <t>27. ОБЗОРНАЯ ЭКСКУРСИЯ</t>
  </si>
  <si>
    <t>27.001</t>
  </si>
  <si>
    <t>Обзорная экскурсия</t>
  </si>
  <si>
    <r>
      <rPr>
        <b/>
        <sz val="11"/>
        <rFont val="Times New Roman"/>
        <family val="1"/>
        <charset val="204"/>
      </rPr>
      <t>кейс «</t>
    </r>
    <r>
      <rPr>
        <b/>
        <sz val="12"/>
        <rFont val="Times New Roman"/>
        <family val="1"/>
        <charset val="204"/>
      </rPr>
      <t>S</t>
    </r>
    <r>
      <rPr>
        <b/>
        <sz val="11"/>
        <rFont val="Times New Roman"/>
        <family val="1"/>
        <charset val="204"/>
      </rPr>
      <t>»</t>
    </r>
    <r>
      <rPr>
        <sz val="11"/>
        <rFont val="Times New Roman"/>
        <family val="1"/>
        <charset val="204"/>
      </rPr>
      <t xml:space="preserve">
</t>
    </r>
    <r>
      <rPr>
        <sz val="10"/>
        <rFont val="Times New Roman"/>
        <family val="1"/>
        <charset val="204"/>
      </rPr>
      <t>(на 1 человека)</t>
    </r>
  </si>
  <si>
    <t>услуга</t>
  </si>
  <si>
    <t>27.002</t>
  </si>
  <si>
    <r>
      <rPr>
        <b/>
        <sz val="11"/>
        <rFont val="Times New Roman"/>
        <family val="1"/>
        <charset val="204"/>
      </rPr>
      <t>кейс «</t>
    </r>
    <r>
      <rPr>
        <b/>
        <sz val="12"/>
        <rFont val="Times New Roman"/>
        <family val="1"/>
        <charset val="204"/>
      </rPr>
      <t>M»</t>
    </r>
    <r>
      <rPr>
        <sz val="11"/>
        <rFont val="Times New Roman"/>
        <family val="1"/>
        <charset val="204"/>
      </rPr>
      <t xml:space="preserve">
</t>
    </r>
    <r>
      <rPr>
        <sz val="10"/>
        <rFont val="Times New Roman"/>
        <family val="1"/>
        <charset val="204"/>
      </rPr>
      <t>(до 5 человек включительно)</t>
    </r>
  </si>
  <si>
    <t>27.003</t>
  </si>
  <si>
    <r>
      <rPr>
        <b/>
        <sz val="11"/>
        <rFont val="Times New Roman"/>
        <family val="1"/>
        <charset val="204"/>
      </rPr>
      <t>кейс «</t>
    </r>
    <r>
      <rPr>
        <b/>
        <sz val="12"/>
        <rFont val="Times New Roman"/>
        <family val="1"/>
        <charset val="204"/>
      </rPr>
      <t>L»</t>
    </r>
    <r>
      <rPr>
        <sz val="11"/>
        <rFont val="Times New Roman"/>
        <family val="1"/>
        <charset val="204"/>
      </rPr>
      <t xml:space="preserve">
</t>
    </r>
    <r>
      <rPr>
        <sz val="10"/>
        <rFont val="Times New Roman"/>
        <family val="1"/>
        <charset val="204"/>
      </rPr>
      <t>(от 6 человек до 10 включительно)</t>
    </r>
  </si>
  <si>
    <t>27.004</t>
  </si>
  <si>
    <r>
      <rPr>
        <b/>
        <sz val="11"/>
        <rFont val="Times New Roman"/>
        <family val="1"/>
        <charset val="204"/>
      </rPr>
      <t>кейс «</t>
    </r>
    <r>
      <rPr>
        <b/>
        <sz val="12"/>
        <rFont val="Times New Roman"/>
        <family val="1"/>
        <charset val="204"/>
      </rPr>
      <t>XL»</t>
    </r>
    <r>
      <rPr>
        <sz val="11"/>
        <rFont val="Times New Roman"/>
        <family val="1"/>
        <charset val="204"/>
      </rPr>
      <t xml:space="preserve">
</t>
    </r>
    <r>
      <rPr>
        <sz val="10"/>
        <rFont val="Times New Roman"/>
        <family val="1"/>
        <charset val="204"/>
      </rPr>
      <t>(от 11 человек до 15 включительно)</t>
    </r>
  </si>
  <si>
    <t>27.005</t>
  </si>
  <si>
    <r>
      <rPr>
        <b/>
        <sz val="11"/>
        <rFont val="Times New Roman"/>
        <family val="1"/>
        <charset val="204"/>
      </rPr>
      <t>кейс «</t>
    </r>
    <r>
      <rPr>
        <b/>
        <sz val="12"/>
        <rFont val="Times New Roman"/>
        <family val="1"/>
        <charset val="204"/>
      </rPr>
      <t>XXL»</t>
    </r>
    <r>
      <rPr>
        <sz val="11"/>
        <rFont val="Times New Roman"/>
        <family val="1"/>
        <charset val="204"/>
      </rPr>
      <t xml:space="preserve">
</t>
    </r>
    <r>
      <rPr>
        <sz val="10"/>
        <rFont val="Times New Roman"/>
        <family val="1"/>
        <charset val="204"/>
      </rPr>
      <t>(от 16 человек до 20 включительно)</t>
    </r>
  </si>
  <si>
    <t>27.006</t>
  </si>
  <si>
    <t>Методологическая поддержка</t>
  </si>
  <si>
    <t>A16.04.037.002</t>
  </si>
  <si>
    <t>24.018</t>
  </si>
  <si>
    <t>Пластика собственной связки надколенника</t>
  </si>
  <si>
    <t>A23.10.002</t>
  </si>
  <si>
    <t>10.010</t>
  </si>
  <si>
    <t>Программирование постоянного имплантируемого антиаритмического устройства</t>
  </si>
  <si>
    <t>17.004</t>
  </si>
  <si>
    <t>Дезинфекция трупа</t>
  </si>
  <si>
    <t>Патологоанатомическое вскрытие
(3 категории сложности)</t>
  </si>
  <si>
    <t>Патологоанатомическое вскрытие
(5 категории сложности)</t>
  </si>
  <si>
    <t>6.5.009</t>
  </si>
  <si>
    <t>6.4.041</t>
  </si>
  <si>
    <t>Определение антител к коронавирусу SARS-CoV-2 класса М (IgM)</t>
  </si>
  <si>
    <t>6.4.042</t>
  </si>
  <si>
    <t>Определение антител к коронавирусу SARS-CoV-2 класса G (IgG)</t>
  </si>
  <si>
    <t>A06.19.003</t>
  </si>
  <si>
    <t>7.009</t>
  </si>
  <si>
    <t>Проктография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</si>
</sst>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
  </numFmts>
  <fonts count="51" x14ac:knownFonts="1">
    <font>
      <sz val="10"/>
      <name val="Arial Cyr"/>
      <charset val="204"/>
    </font>
    <font>
      <b/>
      <sz val="11"/>
      <name val="Arial Cyr"/>
      <family val="2"/>
      <charset val="204"/>
    </font>
    <font>
      <sz val="11"/>
      <name val="Arial Cyr"/>
      <family val="2"/>
      <charset val="204"/>
    </font>
    <font>
      <b/>
      <sz val="11"/>
      <name val="Arial Cyr"/>
      <charset val="204"/>
    </font>
    <font>
      <sz val="11"/>
      <name val="Times New Roman"/>
      <family val="1"/>
      <charset val="204"/>
    </font>
    <font>
      <sz val="10"/>
      <name val="Times New Roman"/>
      <family val="1"/>
      <charset val="204"/>
    </font>
    <font>
      <sz val="12"/>
      <name val="Times New Roman"/>
      <family val="1"/>
      <charset val="204"/>
    </font>
    <font>
      <b/>
      <sz val="11"/>
      <name val="Times New Roman"/>
      <family val="1"/>
      <charset val="204"/>
    </font>
    <font>
      <b/>
      <sz val="10"/>
      <name val="Times New Roman"/>
      <family val="1"/>
      <charset val="204"/>
    </font>
    <font>
      <sz val="8"/>
      <name val="Times New Roman"/>
      <family val="1"/>
      <charset val="204"/>
    </font>
    <font>
      <b/>
      <sz val="12"/>
      <name val="Times New Roman"/>
      <family val="1"/>
      <charset val="204"/>
    </font>
    <font>
      <b/>
      <sz val="14"/>
      <name val="Times New Roman"/>
      <family val="1"/>
      <charset val="204"/>
    </font>
    <font>
      <sz val="9"/>
      <name val="Times New Roman"/>
      <family val="1"/>
      <charset val="204"/>
    </font>
    <font>
      <sz val="8"/>
      <name val="Arial Cyr"/>
      <charset val="204"/>
    </font>
    <font>
      <sz val="7"/>
      <name val="Times New Roman"/>
      <family val="1"/>
      <charset val="204"/>
    </font>
    <font>
      <b/>
      <sz val="16"/>
      <name val="Times New Roman"/>
      <family val="1"/>
      <charset val="204"/>
    </font>
    <font>
      <sz val="14"/>
      <name val="Times New Roman"/>
      <family val="1"/>
      <charset val="204"/>
    </font>
    <font>
      <b/>
      <sz val="18"/>
      <name val="Times New Roman"/>
      <family val="1"/>
      <charset val="204"/>
    </font>
    <font>
      <sz val="10"/>
      <name val="Arial"/>
      <family val="2"/>
      <charset val="204"/>
    </font>
    <font>
      <b/>
      <u/>
      <sz val="12"/>
      <name val="Times New Roman"/>
      <family val="1"/>
      <charset val="204"/>
    </font>
    <font>
      <u/>
      <sz val="11"/>
      <name val="Times New Roman"/>
      <family val="1"/>
      <charset val="204"/>
    </font>
    <font>
      <b/>
      <sz val="9"/>
      <name val="Times New Roman"/>
      <family val="1"/>
      <charset val="204"/>
    </font>
    <font>
      <b/>
      <sz val="10"/>
      <name val="Arial Cyr"/>
      <charset val="204"/>
    </font>
    <font>
      <sz val="10"/>
      <name val="Tahoma"/>
      <family val="2"/>
      <charset val="204"/>
    </font>
    <font>
      <b/>
      <sz val="10"/>
      <color indexed="10"/>
      <name val="Tahoma"/>
      <family val="2"/>
      <charset val="204"/>
    </font>
    <font>
      <sz val="10"/>
      <color indexed="10"/>
      <name val="Tahoma"/>
      <family val="2"/>
      <charset val="204"/>
    </font>
    <font>
      <b/>
      <sz val="10"/>
      <color indexed="12"/>
      <name val="Tahoma"/>
      <family val="2"/>
      <charset val="204"/>
    </font>
    <font>
      <b/>
      <sz val="10"/>
      <name val="Tahoma"/>
      <family val="2"/>
      <charset val="204"/>
    </font>
    <font>
      <sz val="10"/>
      <color indexed="9"/>
      <name val="Times New Roman"/>
      <family val="1"/>
      <charset val="204"/>
    </font>
    <font>
      <sz val="10"/>
      <name val="Arial"/>
      <family val="2"/>
      <charset val="204"/>
    </font>
    <font>
      <sz val="10"/>
      <color rgb="FFFF0000"/>
      <name val="Times New Roman"/>
      <family val="1"/>
      <charset val="204"/>
    </font>
    <font>
      <sz val="11"/>
      <color theme="1"/>
      <name val="Calibri"/>
      <family val="2"/>
      <scheme val="minor"/>
    </font>
    <font>
      <b/>
      <u/>
      <sz val="11"/>
      <name val="Times New Roman"/>
      <family val="1"/>
      <charset val="204"/>
    </font>
    <font>
      <sz val="11"/>
      <color rgb="FFFF000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2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45">
    <xf numFmtId="0" fontId="0" fillId="0" borderId="0"/>
    <xf numFmtId="0" fontId="29" fillId="0" borderId="0"/>
    <xf numFmtId="0" fontId="18" fillId="0" borderId="0"/>
    <xf numFmtId="0" fontId="31" fillId="0" borderId="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22" borderId="0" applyNumberFormat="0" applyBorder="0" applyAlignment="0" applyProtection="0"/>
    <xf numFmtId="0" fontId="36" fillId="10" borderId="15" applyNumberFormat="0" applyAlignment="0" applyProtection="0"/>
    <xf numFmtId="0" fontId="37" fillId="23" borderId="16" applyNumberFormat="0" applyAlignment="0" applyProtection="0"/>
    <xf numFmtId="0" fontId="38" fillId="23" borderId="15" applyNumberFormat="0" applyAlignment="0" applyProtection="0"/>
    <xf numFmtId="0" fontId="39" fillId="0" borderId="17" applyNumberFormat="0" applyFill="0" applyAlignment="0" applyProtection="0"/>
    <xf numFmtId="0" fontId="40" fillId="0" borderId="18" applyNumberFormat="0" applyFill="0" applyAlignment="0" applyProtection="0"/>
    <xf numFmtId="0" fontId="41" fillId="0" borderId="19" applyNumberFormat="0" applyFill="0" applyAlignment="0" applyProtection="0"/>
    <xf numFmtId="0" fontId="41" fillId="0" borderId="0" applyNumberFormat="0" applyFill="0" applyBorder="0" applyAlignment="0" applyProtection="0"/>
    <xf numFmtId="0" fontId="42" fillId="0" borderId="20" applyNumberFormat="0" applyFill="0" applyAlignment="0" applyProtection="0"/>
    <xf numFmtId="0" fontId="43" fillId="24" borderId="21" applyNumberFormat="0" applyAlignment="0" applyProtection="0"/>
    <xf numFmtId="0" fontId="44" fillId="0" borderId="0" applyNumberFormat="0" applyFill="0" applyBorder="0" applyAlignment="0" applyProtection="0"/>
    <xf numFmtId="0" fontId="45" fillId="25" borderId="0" applyNumberFormat="0" applyBorder="0" applyAlignment="0" applyProtection="0"/>
    <xf numFmtId="0" fontId="46" fillId="6" borderId="0" applyNumberFormat="0" applyBorder="0" applyAlignment="0" applyProtection="0"/>
    <xf numFmtId="0" fontId="47" fillId="0" borderId="0" applyNumberFormat="0" applyFill="0" applyBorder="0" applyAlignment="0" applyProtection="0"/>
    <xf numFmtId="0" fontId="34" fillId="26" borderId="22" applyNumberFormat="0" applyFont="0" applyAlignment="0" applyProtection="0"/>
    <xf numFmtId="0" fontId="48" fillId="0" borderId="23" applyNumberFormat="0" applyFill="0" applyAlignment="0" applyProtection="0"/>
    <xf numFmtId="0" fontId="49" fillId="0" borderId="0" applyNumberFormat="0" applyFill="0" applyBorder="0" applyAlignment="0" applyProtection="0"/>
    <xf numFmtId="0" fontId="50" fillId="7" borderId="0" applyNumberFormat="0" applyBorder="0" applyAlignment="0" applyProtection="0"/>
  </cellStyleXfs>
  <cellXfs count="369">
    <xf numFmtId="0" fontId="0" fillId="0" borderId="0" xfId="0"/>
    <xf numFmtId="0" fontId="1" fillId="0" borderId="0" xfId="0" applyFont="1" applyAlignment="1">
      <alignment horizontal="centerContinuous"/>
    </xf>
    <xf numFmtId="0" fontId="2" fillId="0" borderId="0" xfId="0" applyFont="1"/>
    <xf numFmtId="0" fontId="1" fillId="0" borderId="0" xfId="0" applyFont="1"/>
    <xf numFmtId="0" fontId="2" fillId="0" borderId="1"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4" xfId="0" applyFont="1" applyBorder="1" applyAlignment="1">
      <alignment horizontal="centerContinuous"/>
    </xf>
    <xf numFmtId="0" fontId="2" fillId="0" borderId="5" xfId="0" applyFont="1" applyBorder="1" applyAlignment="1">
      <alignment horizontal="centerContinuous"/>
    </xf>
    <xf numFmtId="0" fontId="2" fillId="0" borderId="6" xfId="0" applyFont="1" applyBorder="1"/>
    <xf numFmtId="0" fontId="2" fillId="0" borderId="7" xfId="0" applyFont="1" applyBorder="1"/>
    <xf numFmtId="0" fontId="2" fillId="0" borderId="8" xfId="0" applyFont="1" applyBorder="1"/>
    <xf numFmtId="0" fontId="1" fillId="0" borderId="9" xfId="0" applyFont="1" applyBorder="1"/>
    <xf numFmtId="0" fontId="1" fillId="0" borderId="10" xfId="0" applyFont="1" applyBorder="1"/>
    <xf numFmtId="2" fontId="2" fillId="0" borderId="7" xfId="0" applyNumberFormat="1" applyFont="1" applyBorder="1"/>
    <xf numFmtId="2" fontId="2" fillId="0" borderId="0" xfId="0" applyNumberFormat="1" applyFont="1"/>
    <xf numFmtId="164" fontId="2" fillId="0" borderId="7" xfId="0" applyNumberFormat="1" applyFont="1" applyBorder="1"/>
    <xf numFmtId="165" fontId="2" fillId="0" borderId="7" xfId="0" applyNumberFormat="1" applyFont="1" applyBorder="1"/>
    <xf numFmtId="0" fontId="3" fillId="0" borderId="0" xfId="0" applyFont="1"/>
    <xf numFmtId="0" fontId="4" fillId="0" borderId="0" xfId="0" applyFont="1"/>
    <xf numFmtId="0" fontId="4" fillId="0" borderId="0" xfId="0" applyFont="1" applyBorder="1"/>
    <xf numFmtId="0" fontId="8" fillId="0" borderId="0" xfId="0" applyFont="1"/>
    <xf numFmtId="0" fontId="4" fillId="0" borderId="0" xfId="0" applyFont="1" applyAlignment="1">
      <alignment horizontal="center"/>
    </xf>
    <xf numFmtId="0" fontId="7" fillId="0" borderId="0" xfId="0" applyFont="1"/>
    <xf numFmtId="0" fontId="5" fillId="0" borderId="0" xfId="0" applyFont="1"/>
    <xf numFmtId="0" fontId="7" fillId="0" borderId="0" xfId="0" applyFont="1" applyBorder="1" applyAlignment="1">
      <alignment horizontal="center" vertical="center"/>
    </xf>
    <xf numFmtId="0" fontId="10" fillId="0" borderId="0" xfId="0" applyFont="1"/>
    <xf numFmtId="0" fontId="8" fillId="0" borderId="0" xfId="0" applyFont="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4" fillId="0" borderId="8" xfId="0" applyFont="1" applyBorder="1" applyAlignment="1">
      <alignment vertical="center" wrapText="1"/>
    </xf>
    <xf numFmtId="0" fontId="12" fillId="0" borderId="8" xfId="0" applyFont="1" applyBorder="1" applyAlignment="1">
      <alignment horizontal="center" vertical="center"/>
    </xf>
    <xf numFmtId="2" fontId="4" fillId="0" borderId="8" xfId="0" applyNumberFormat="1" applyFont="1" applyBorder="1" applyAlignment="1">
      <alignment horizontal="center" vertical="center"/>
    </xf>
    <xf numFmtId="0" fontId="5" fillId="0" borderId="8" xfId="0" applyFont="1" applyBorder="1" applyAlignment="1">
      <alignment horizontal="center" vertical="center"/>
    </xf>
    <xf numFmtId="0" fontId="4" fillId="0" borderId="8" xfId="0" applyFont="1" applyFill="1" applyBorder="1" applyAlignment="1">
      <alignment horizontal="left" vertical="center" wrapText="1"/>
    </xf>
    <xf numFmtId="0" fontId="4" fillId="0" borderId="0" xfId="0" applyFont="1" applyAlignment="1">
      <alignment vertical="center"/>
    </xf>
    <xf numFmtId="0" fontId="4" fillId="0" borderId="0" xfId="0" applyFont="1" applyFill="1" applyAlignment="1">
      <alignment vertical="center"/>
    </xf>
    <xf numFmtId="2" fontId="4" fillId="0" borderId="1" xfId="0" applyNumberFormat="1" applyFont="1" applyBorder="1" applyAlignment="1">
      <alignment horizontal="center" vertical="center"/>
    </xf>
    <xf numFmtId="2" fontId="4" fillId="0" borderId="0" xfId="0" applyNumberFormat="1" applyFont="1" applyBorder="1" applyAlignment="1">
      <alignment horizontal="center" vertical="center"/>
    </xf>
    <xf numFmtId="0" fontId="5" fillId="0" borderId="2" xfId="0" applyFont="1" applyBorder="1" applyAlignment="1">
      <alignment horizontal="center" vertical="top" wrapText="1"/>
    </xf>
    <xf numFmtId="0" fontId="7"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xf>
    <xf numFmtId="0" fontId="7" fillId="0" borderId="0" xfId="0" applyFont="1" applyAlignment="1">
      <alignment horizontal="center" vertical="top"/>
    </xf>
    <xf numFmtId="0" fontId="0" fillId="0" borderId="0" xfId="0" applyAlignment="1">
      <alignment vertical="top"/>
    </xf>
    <xf numFmtId="0" fontId="5" fillId="0" borderId="0" xfId="0" applyFont="1" applyAlignment="1">
      <alignment vertical="top"/>
    </xf>
    <xf numFmtId="0" fontId="4" fillId="0" borderId="0" xfId="0" applyFont="1" applyAlignment="1">
      <alignment horizontal="center" vertical="top"/>
    </xf>
    <xf numFmtId="0" fontId="9" fillId="0" borderId="0" xfId="0" applyFont="1" applyBorder="1" applyAlignment="1">
      <alignment horizontal="center" vertical="top"/>
    </xf>
    <xf numFmtId="2" fontId="6" fillId="0" borderId="0" xfId="0" applyNumberFormat="1" applyFont="1" applyBorder="1" applyAlignment="1">
      <alignment horizontal="center" vertical="top"/>
    </xf>
    <xf numFmtId="0" fontId="4" fillId="0" borderId="0" xfId="0" applyFont="1" applyBorder="1" applyAlignment="1">
      <alignment horizontal="left" vertical="top"/>
    </xf>
    <xf numFmtId="0" fontId="12" fillId="0" borderId="0" xfId="0" applyFont="1" applyAlignment="1">
      <alignment horizontal="center" vertical="top"/>
    </xf>
    <xf numFmtId="0" fontId="12" fillId="0" borderId="0" xfId="0" applyFont="1" applyAlignment="1">
      <alignment vertical="top"/>
    </xf>
    <xf numFmtId="0" fontId="7" fillId="0" borderId="0" xfId="0" applyFont="1" applyBorder="1" applyAlignment="1">
      <alignment horizontal="center" vertical="top"/>
    </xf>
    <xf numFmtId="0" fontId="7" fillId="0" borderId="0" xfId="0" applyFont="1" applyFill="1" applyBorder="1" applyAlignment="1">
      <alignment horizontal="center" vertical="top"/>
    </xf>
    <xf numFmtId="0" fontId="12" fillId="0" borderId="0" xfId="0" applyFont="1" applyBorder="1" applyAlignment="1">
      <alignment vertical="top"/>
    </xf>
    <xf numFmtId="0" fontId="12" fillId="0" borderId="0" xfId="0" applyFont="1" applyBorder="1" applyAlignment="1">
      <alignment horizontal="center" vertical="top"/>
    </xf>
    <xf numFmtId="0" fontId="8" fillId="0" borderId="0" xfId="0" applyFont="1" applyAlignment="1">
      <alignment vertical="top"/>
    </xf>
    <xf numFmtId="0" fontId="5" fillId="0" borderId="8" xfId="0" applyFont="1" applyBorder="1"/>
    <xf numFmtId="0" fontId="4" fillId="0" borderId="0" xfId="0" applyFont="1" applyFill="1" applyAlignment="1">
      <alignment vertical="top"/>
    </xf>
    <xf numFmtId="0" fontId="4" fillId="0" borderId="0" xfId="0" applyFont="1" applyFill="1" applyAlignment="1">
      <alignment horizontal="center" vertical="top"/>
    </xf>
    <xf numFmtId="0" fontId="4" fillId="0" borderId="0" xfId="0" applyFont="1" applyAlignment="1">
      <alignment horizontal="center" vertical="center"/>
    </xf>
    <xf numFmtId="0" fontId="8" fillId="0" borderId="0" xfId="0" applyFont="1" applyAlignment="1">
      <alignment horizontal="center" vertical="top"/>
    </xf>
    <xf numFmtId="0" fontId="8" fillId="0" borderId="0" xfId="0" applyFont="1" applyBorder="1" applyAlignment="1">
      <alignment horizontal="center" vertical="top"/>
    </xf>
    <xf numFmtId="0" fontId="9" fillId="0" borderId="0" xfId="0" applyFont="1" applyAlignment="1">
      <alignment horizontal="center" vertical="top"/>
    </xf>
    <xf numFmtId="0" fontId="9" fillId="0" borderId="0" xfId="0" applyFont="1" applyFill="1" applyAlignment="1">
      <alignment horizontal="center" vertical="top"/>
    </xf>
    <xf numFmtId="2" fontId="4" fillId="0" borderId="0" xfId="0" applyNumberFormat="1" applyFont="1" applyBorder="1" applyAlignment="1">
      <alignment vertical="top"/>
    </xf>
    <xf numFmtId="0" fontId="5" fillId="0" borderId="0" xfId="0" applyFont="1" applyBorder="1" applyAlignment="1">
      <alignment horizontal="center" vertical="top"/>
    </xf>
    <xf numFmtId="0" fontId="6" fillId="0" borderId="0" xfId="0" applyFont="1" applyAlignment="1">
      <alignment vertical="top"/>
    </xf>
    <xf numFmtId="0" fontId="5" fillId="0" borderId="2" xfId="0" applyFont="1" applyBorder="1" applyAlignment="1">
      <alignment horizontal="center" vertical="center" wrapText="1"/>
    </xf>
    <xf numFmtId="0" fontId="0" fillId="0" borderId="0" xfId="0" applyFill="1" applyAlignment="1">
      <alignment vertical="top"/>
    </xf>
    <xf numFmtId="0" fontId="4" fillId="0" borderId="0" xfId="0" applyFont="1" applyFill="1" applyBorder="1" applyAlignment="1">
      <alignment vertical="top"/>
    </xf>
    <xf numFmtId="0" fontId="0" fillId="2" borderId="0" xfId="0" applyFill="1" applyAlignment="1">
      <alignment vertical="top"/>
    </xf>
    <xf numFmtId="0" fontId="12" fillId="0" borderId="0" xfId="0" applyFont="1" applyFill="1" applyAlignment="1">
      <alignment vertical="top"/>
    </xf>
    <xf numFmtId="0" fontId="6" fillId="0" borderId="0" xfId="0" applyFont="1"/>
    <xf numFmtId="0" fontId="5" fillId="0" borderId="0" xfId="2" applyFont="1"/>
    <xf numFmtId="0" fontId="5" fillId="0" borderId="8" xfId="0" applyFont="1" applyBorder="1" applyAlignment="1">
      <alignment horizontal="center"/>
    </xf>
    <xf numFmtId="2" fontId="5" fillId="0" borderId="8" xfId="0" applyNumberFormat="1" applyFont="1" applyFill="1" applyBorder="1" applyAlignment="1">
      <alignment horizontal="center" vertical="center" wrapText="1"/>
    </xf>
    <xf numFmtId="0" fontId="5" fillId="0" borderId="0" xfId="0" applyFont="1" applyBorder="1"/>
    <xf numFmtId="0" fontId="4" fillId="0" borderId="8" xfId="0" applyFont="1" applyFill="1" applyBorder="1" applyAlignment="1">
      <alignment vertical="top" wrapText="1"/>
    </xf>
    <xf numFmtId="0" fontId="4" fillId="0" borderId="0" xfId="2" applyFont="1"/>
    <xf numFmtId="0" fontId="5" fillId="0" borderId="8" xfId="0" applyFont="1" applyBorder="1" applyAlignment="1">
      <alignment vertical="center" wrapText="1"/>
    </xf>
    <xf numFmtId="4" fontId="10" fillId="3" borderId="8" xfId="0" applyNumberFormat="1" applyFont="1" applyFill="1" applyBorder="1" applyAlignment="1">
      <alignment horizontal="center" vertical="center"/>
    </xf>
    <xf numFmtId="2" fontId="10" fillId="0" borderId="8" xfId="0" applyNumberFormat="1" applyFont="1" applyBorder="1" applyAlignment="1">
      <alignment horizontal="center" vertical="center"/>
    </xf>
    <xf numFmtId="0" fontId="7" fillId="0" borderId="0" xfId="0" applyFont="1" applyBorder="1" applyAlignment="1">
      <alignment vertical="top"/>
    </xf>
    <xf numFmtId="2" fontId="7" fillId="0" borderId="8" xfId="0" applyNumberFormat="1" applyFont="1" applyFill="1" applyBorder="1" applyAlignment="1">
      <alignment horizontal="center" vertical="center"/>
    </xf>
    <xf numFmtId="2" fontId="7" fillId="0" borderId="8" xfId="0" applyNumberFormat="1" applyFont="1" applyBorder="1" applyAlignment="1">
      <alignment horizontal="center" vertical="center"/>
    </xf>
    <xf numFmtId="0" fontId="7" fillId="0" borderId="0" xfId="0" applyFont="1" applyFill="1" applyAlignment="1">
      <alignment vertical="top"/>
    </xf>
    <xf numFmtId="0" fontId="7" fillId="0" borderId="8" xfId="0" applyFont="1" applyBorder="1" applyAlignment="1">
      <alignment vertical="top"/>
    </xf>
    <xf numFmtId="0" fontId="7" fillId="0" borderId="0" xfId="0" applyFont="1" applyBorder="1"/>
    <xf numFmtId="0" fontId="22" fillId="0" borderId="0" xfId="0" applyFont="1" applyFill="1" applyAlignment="1">
      <alignment vertical="top"/>
    </xf>
    <xf numFmtId="0" fontId="21" fillId="0" borderId="0" xfId="0" applyFont="1" applyAlignment="1">
      <alignment vertical="top"/>
    </xf>
    <xf numFmtId="0" fontId="4" fillId="0" borderId="2" xfId="0" applyFont="1" applyBorder="1" applyAlignment="1">
      <alignment vertical="center" wrapText="1"/>
    </xf>
    <xf numFmtId="0" fontId="4" fillId="0" borderId="8" xfId="0" applyFont="1" applyBorder="1" applyAlignment="1">
      <alignment vertical="center"/>
    </xf>
    <xf numFmtId="0" fontId="4" fillId="0" borderId="8" xfId="0" applyFont="1" applyFill="1" applyBorder="1" applyAlignment="1">
      <alignment vertical="center" wrapText="1"/>
    </xf>
    <xf numFmtId="0" fontId="19" fillId="0" borderId="0" xfId="0" applyFont="1"/>
    <xf numFmtId="0" fontId="4" fillId="0" borderId="8" xfId="0" applyFont="1" applyBorder="1"/>
    <xf numFmtId="0" fontId="5" fillId="0" borderId="12" xfId="0" applyFont="1" applyBorder="1" applyAlignment="1">
      <alignment vertical="top" wrapText="1"/>
    </xf>
    <xf numFmtId="0" fontId="6" fillId="0" borderId="12" xfId="0" applyFont="1" applyBorder="1" applyAlignment="1">
      <alignment vertical="top"/>
    </xf>
    <xf numFmtId="0" fontId="26" fillId="0" borderId="12" xfId="0" applyFont="1" applyBorder="1" applyAlignment="1">
      <alignment vertical="center" wrapText="1"/>
    </xf>
    <xf numFmtId="0" fontId="27" fillId="0" borderId="12" xfId="0" applyFont="1" applyBorder="1" applyAlignment="1">
      <alignment vertical="center" wrapText="1"/>
    </xf>
    <xf numFmtId="3" fontId="10" fillId="0" borderId="12" xfId="0" applyNumberFormat="1" applyFont="1" applyBorder="1" applyAlignment="1">
      <alignment vertical="center"/>
    </xf>
    <xf numFmtId="0" fontId="5" fillId="0" borderId="0" xfId="0" applyFont="1" applyBorder="1" applyAlignment="1">
      <alignment vertical="top" wrapText="1"/>
    </xf>
    <xf numFmtId="0" fontId="6" fillId="0" borderId="0" xfId="0" applyFont="1" applyBorder="1" applyAlignment="1">
      <alignment vertical="top"/>
    </xf>
    <xf numFmtId="0" fontId="26" fillId="0" borderId="0" xfId="0" applyFont="1" applyBorder="1" applyAlignment="1">
      <alignment vertical="center" wrapText="1"/>
    </xf>
    <xf numFmtId="0" fontId="27" fillId="0" borderId="0" xfId="0" applyFont="1" applyBorder="1" applyAlignment="1">
      <alignment vertical="center" wrapText="1"/>
    </xf>
    <xf numFmtId="0" fontId="4" fillId="0" borderId="0" xfId="0" applyFont="1" applyBorder="1" applyAlignment="1">
      <alignment vertical="center"/>
    </xf>
    <xf numFmtId="3" fontId="10" fillId="0" borderId="0" xfId="0" applyNumberFormat="1" applyFont="1" applyBorder="1" applyAlignment="1">
      <alignment vertical="center"/>
    </xf>
    <xf numFmtId="0" fontId="24" fillId="0" borderId="0" xfId="0" applyFont="1" applyBorder="1" applyAlignment="1">
      <alignment vertical="center" wrapText="1"/>
    </xf>
    <xf numFmtId="0" fontId="23" fillId="0" borderId="0" xfId="0" applyFont="1" applyBorder="1" applyAlignment="1">
      <alignment vertical="center" wrapText="1"/>
    </xf>
    <xf numFmtId="0" fontId="6" fillId="0" borderId="8" xfId="0" applyFont="1" applyBorder="1" applyAlignment="1">
      <alignment horizontal="center" vertical="center" wrapText="1"/>
    </xf>
    <xf numFmtId="2" fontId="7" fillId="3" borderId="8" xfId="0" applyNumberFormat="1" applyFont="1" applyFill="1" applyBorder="1" applyAlignment="1">
      <alignment horizontal="center" vertical="center"/>
    </xf>
    <xf numFmtId="4" fontId="10" fillId="0" borderId="8" xfId="0" applyNumberFormat="1" applyFont="1" applyBorder="1" applyAlignment="1">
      <alignment horizontal="center" vertical="center"/>
    </xf>
    <xf numFmtId="0" fontId="28" fillId="0" borderId="0" xfId="0" applyFont="1" applyAlignment="1">
      <alignment vertical="top"/>
    </xf>
    <xf numFmtId="0" fontId="7" fillId="0" borderId="2" xfId="0" applyFont="1" applyBorder="1" applyAlignment="1">
      <alignment vertical="center" wrapText="1"/>
    </xf>
    <xf numFmtId="0" fontId="7" fillId="0" borderId="8" xfId="0" applyFont="1" applyBorder="1" applyAlignment="1">
      <alignment vertical="center" wrapText="1"/>
    </xf>
    <xf numFmtId="4" fontId="7" fillId="0" borderId="8" xfId="0" applyNumberFormat="1" applyFont="1" applyBorder="1" applyAlignment="1">
      <alignment horizontal="center" vertical="center"/>
    </xf>
    <xf numFmtId="0" fontId="4" fillId="0" borderId="2" xfId="0" applyFont="1" applyFill="1" applyBorder="1" applyAlignment="1">
      <alignment vertical="center" wrapText="1"/>
    </xf>
    <xf numFmtId="4" fontId="7" fillId="0" borderId="8" xfId="0" applyNumberFormat="1" applyFont="1" applyFill="1" applyBorder="1" applyAlignment="1">
      <alignment horizontal="center" vertical="center"/>
    </xf>
    <xf numFmtId="0" fontId="4"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8" xfId="0" applyFont="1" applyFill="1" applyBorder="1" applyAlignment="1">
      <alignment horizontal="center" vertical="center"/>
    </xf>
    <xf numFmtId="166" fontId="7" fillId="0" borderId="8" xfId="0" applyNumberFormat="1" applyFont="1" applyFill="1" applyBorder="1" applyAlignment="1">
      <alignment horizontal="center" vertical="center"/>
    </xf>
    <xf numFmtId="0" fontId="4" fillId="3" borderId="8" xfId="0" applyFont="1" applyFill="1" applyBorder="1" applyAlignment="1">
      <alignment horizontal="left" vertical="center" wrapText="1"/>
    </xf>
    <xf numFmtId="0" fontId="6" fillId="0" borderId="0" xfId="0" applyFont="1" applyAlignment="1"/>
    <xf numFmtId="0" fontId="17" fillId="0" borderId="0" xfId="0" applyFont="1" applyAlignment="1">
      <alignment horizontal="center"/>
    </xf>
    <xf numFmtId="4" fontId="7" fillId="3" borderId="8" xfId="0" applyNumberFormat="1" applyFont="1" applyFill="1" applyBorder="1" applyAlignment="1">
      <alignment horizontal="center" vertical="center"/>
    </xf>
    <xf numFmtId="0" fontId="12" fillId="0" borderId="8" xfId="0" applyFont="1" applyFill="1" applyBorder="1" applyAlignment="1">
      <alignment horizontal="center" vertical="center" wrapText="1"/>
    </xf>
    <xf numFmtId="0" fontId="30" fillId="0" borderId="0" xfId="0" applyFont="1"/>
    <xf numFmtId="0" fontId="4" fillId="0" borderId="8" xfId="0" applyFont="1" applyBorder="1" applyAlignment="1">
      <alignment horizontal="left" vertical="center"/>
    </xf>
    <xf numFmtId="0" fontId="5" fillId="0" borderId="8" xfId="0" applyFont="1" applyBorder="1" applyAlignment="1">
      <alignment vertical="center"/>
    </xf>
    <xf numFmtId="0" fontId="0" fillId="4" borderId="0" xfId="0" applyFill="1" applyAlignment="1">
      <alignment vertical="top"/>
    </xf>
    <xf numFmtId="0" fontId="4" fillId="0" borderId="0" xfId="0" applyFont="1" applyAlignment="1">
      <alignment horizontal="center" vertical="top"/>
    </xf>
    <xf numFmtId="0" fontId="4" fillId="0" borderId="0" xfId="0" applyFont="1" applyBorder="1" applyAlignment="1">
      <alignment horizontal="center" vertical="top"/>
    </xf>
    <xf numFmtId="0" fontId="5" fillId="0" borderId="8" xfId="0" applyFont="1" applyBorder="1" applyAlignment="1">
      <alignment horizontal="center" vertical="center" wrapText="1"/>
    </xf>
    <xf numFmtId="2" fontId="4" fillId="0" borderId="8"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21" fillId="0" borderId="8" xfId="0" applyFont="1" applyBorder="1" applyAlignment="1">
      <alignment vertical="center" wrapText="1"/>
    </xf>
    <xf numFmtId="0" fontId="15" fillId="0" borderId="0" xfId="0" applyFont="1" applyAlignment="1">
      <alignment horizontal="center"/>
    </xf>
    <xf numFmtId="0" fontId="10" fillId="0" borderId="8" xfId="0" applyFont="1" applyBorder="1" applyAlignment="1">
      <alignment horizontal="center" vertical="center"/>
    </xf>
    <xf numFmtId="0" fontId="9" fillId="0" borderId="8" xfId="0" applyFont="1" applyBorder="1" applyAlignment="1">
      <alignment horizontal="center" vertical="center" wrapText="1"/>
    </xf>
    <xf numFmtId="0" fontId="4" fillId="0" borderId="8"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8" xfId="0" applyFont="1" applyBorder="1" applyAlignment="1">
      <alignment horizontal="center" vertical="center" wrapText="1"/>
    </xf>
    <xf numFmtId="4" fontId="7" fillId="0" borderId="0" xfId="0" applyNumberFormat="1" applyFont="1" applyAlignment="1">
      <alignment horizontal="center" vertical="top"/>
    </xf>
    <xf numFmtId="0" fontId="4" fillId="3" borderId="8" xfId="0" applyFont="1" applyFill="1" applyBorder="1" applyAlignment="1">
      <alignment vertical="center" wrapText="1"/>
    </xf>
    <xf numFmtId="0" fontId="4" fillId="3" borderId="8" xfId="0" applyFont="1" applyFill="1" applyBorder="1" applyAlignment="1">
      <alignment horizontal="center" vertical="center"/>
    </xf>
    <xf numFmtId="0" fontId="4" fillId="3" borderId="2" xfId="0" applyFont="1" applyFill="1" applyBorder="1" applyAlignment="1">
      <alignment vertical="center" wrapText="1"/>
    </xf>
    <xf numFmtId="0" fontId="4" fillId="3" borderId="8" xfId="0" applyFont="1" applyFill="1" applyBorder="1" applyAlignment="1">
      <alignment horizontal="center" vertical="center" wrapText="1"/>
    </xf>
    <xf numFmtId="0" fontId="4" fillId="0" borderId="0" xfId="0" applyFont="1" applyBorder="1" applyAlignment="1">
      <alignment horizontal="center" vertical="top"/>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2" applyFont="1" applyBorder="1" applyAlignment="1">
      <alignment horizontal="center"/>
    </xf>
    <xf numFmtId="0" fontId="4" fillId="0" borderId="8" xfId="0" applyFont="1" applyBorder="1" applyAlignment="1">
      <alignment horizontal="center" vertical="center" wrapText="1"/>
    </xf>
    <xf numFmtId="0" fontId="5"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0" fillId="0" borderId="0" xfId="0" applyFont="1" applyAlignment="1"/>
    <xf numFmtId="0" fontId="5" fillId="0" borderId="1" xfId="0" applyFont="1" applyBorder="1" applyAlignment="1">
      <alignment horizontal="center" vertical="center" wrapText="1"/>
    </xf>
    <xf numFmtId="0" fontId="7" fillId="0" borderId="0" xfId="0" applyFont="1" applyAlignment="1">
      <alignment horizontal="center" vertical="center"/>
    </xf>
    <xf numFmtId="4" fontId="7" fillId="0" borderId="8" xfId="0" applyNumberFormat="1" applyFont="1" applyBorder="1" applyAlignment="1">
      <alignment horizontal="center" vertical="center" wrapText="1"/>
    </xf>
    <xf numFmtId="0" fontId="7" fillId="0" borderId="0" xfId="0" applyFont="1" applyBorder="1" applyAlignment="1">
      <alignment horizontal="center" vertical="top"/>
    </xf>
    <xf numFmtId="1" fontId="4" fillId="0" borderId="8" xfId="0" applyNumberFormat="1" applyFont="1" applyBorder="1" applyAlignment="1">
      <alignment horizontal="center" vertical="center" wrapText="1"/>
    </xf>
    <xf numFmtId="1" fontId="4" fillId="0" borderId="8" xfId="0" applyNumberFormat="1" applyFont="1" applyBorder="1" applyAlignment="1">
      <alignment horizontal="center" vertical="center"/>
    </xf>
    <xf numFmtId="2" fontId="5" fillId="0" borderId="8" xfId="0" applyNumberFormat="1" applyFont="1" applyBorder="1" applyAlignment="1">
      <alignment horizontal="center" vertical="center" wrapText="1"/>
    </xf>
    <xf numFmtId="0" fontId="7" fillId="0" borderId="8" xfId="0" applyFont="1" applyBorder="1" applyAlignment="1">
      <alignment horizontal="center" vertical="center"/>
    </xf>
    <xf numFmtId="4" fontId="4" fillId="3" borderId="8" xfId="0" applyNumberFormat="1" applyFont="1" applyFill="1" applyBorder="1" applyAlignment="1">
      <alignment horizontal="center" vertical="center"/>
    </xf>
    <xf numFmtId="4" fontId="4" fillId="0" borderId="8" xfId="0" applyNumberFormat="1" applyFont="1" applyBorder="1" applyAlignment="1">
      <alignment horizontal="center" vertical="center"/>
    </xf>
    <xf numFmtId="0" fontId="5" fillId="0" borderId="8" xfId="0" applyFont="1" applyBorder="1" applyAlignment="1">
      <alignment horizontal="center" vertical="center"/>
    </xf>
    <xf numFmtId="0" fontId="9" fillId="0" borderId="1"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vertical="center"/>
    </xf>
    <xf numFmtId="1" fontId="4" fillId="0" borderId="8"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xf>
    <xf numFmtId="0" fontId="5" fillId="3" borderId="8" xfId="0" applyFont="1" applyFill="1" applyBorder="1" applyAlignment="1">
      <alignment horizontal="center" vertical="center"/>
    </xf>
    <xf numFmtId="0" fontId="7" fillId="0" borderId="0" xfId="0" applyFont="1" applyAlignment="1">
      <alignment vertical="center"/>
    </xf>
    <xf numFmtId="0" fontId="5" fillId="3" borderId="8" xfId="0" applyFont="1" applyFill="1" applyBorder="1" applyAlignment="1">
      <alignment horizontal="center" vertical="center" wrapText="1"/>
    </xf>
    <xf numFmtId="0" fontId="5" fillId="0" borderId="2" xfId="0" applyFont="1" applyBorder="1" applyAlignment="1">
      <alignment horizontal="center" vertical="center"/>
    </xf>
    <xf numFmtId="0" fontId="4" fillId="0" borderId="1"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3" borderId="8" xfId="0" applyFont="1" applyFill="1" applyBorder="1" applyAlignment="1">
      <alignment vertical="center"/>
    </xf>
    <xf numFmtId="0" fontId="5" fillId="0" borderId="0" xfId="0" applyFont="1" applyAlignment="1">
      <alignment vertical="center"/>
    </xf>
    <xf numFmtId="0" fontId="5" fillId="0" borderId="0" xfId="0" applyFont="1" applyFill="1" applyAlignment="1">
      <alignment vertical="center"/>
    </xf>
    <xf numFmtId="0" fontId="5" fillId="3" borderId="2"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0" xfId="0" applyFont="1" applyAlignment="1">
      <alignment horizontal="center" vertical="center"/>
    </xf>
    <xf numFmtId="14" fontId="4" fillId="0" borderId="8" xfId="0" applyNumberFormat="1" applyFont="1" applyBorder="1" applyAlignment="1">
      <alignment horizontal="center" vertical="center"/>
    </xf>
    <xf numFmtId="0" fontId="5" fillId="3" borderId="2" xfId="0" applyFont="1" applyFill="1" applyBorder="1" applyAlignment="1">
      <alignment horizontal="center" vertical="center"/>
    </xf>
    <xf numFmtId="49" fontId="5" fillId="0" borderId="0" xfId="0" applyNumberFormat="1" applyFont="1" applyAlignment="1">
      <alignment horizontal="center" vertical="center"/>
    </xf>
    <xf numFmtId="2" fontId="12" fillId="0" borderId="8"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Fill="1" applyBorder="1" applyAlignment="1">
      <alignment horizontal="center" vertical="center"/>
    </xf>
    <xf numFmtId="1" fontId="4" fillId="0" borderId="2"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2" fontId="7" fillId="0" borderId="6" xfId="0" applyNumberFormat="1" applyFont="1" applyBorder="1" applyAlignment="1">
      <alignment horizontal="center" vertical="center"/>
    </xf>
    <xf numFmtId="0" fontId="5" fillId="0" borderId="8" xfId="0" applyFont="1" applyFill="1" applyBorder="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vertical="center" wrapText="1"/>
    </xf>
    <xf numFmtId="0" fontId="4" fillId="0" borderId="8" xfId="0" applyFont="1" applyFill="1" applyBorder="1" applyAlignment="1">
      <alignment horizontal="left" vertical="center"/>
    </xf>
    <xf numFmtId="2" fontId="5" fillId="0" borderId="8" xfId="0" applyNumberFormat="1" applyFont="1" applyBorder="1" applyAlignment="1">
      <alignment horizontal="center" vertical="center"/>
    </xf>
    <xf numFmtId="2" fontId="5" fillId="0" borderId="8" xfId="0" applyNumberFormat="1" applyFont="1" applyFill="1" applyBorder="1" applyAlignment="1">
      <alignment horizontal="center" vertical="center"/>
    </xf>
    <xf numFmtId="2" fontId="5" fillId="4" borderId="8" xfId="0" applyNumberFormat="1" applyFont="1" applyFill="1" applyBorder="1" applyAlignment="1">
      <alignment horizontal="center" vertical="center"/>
    </xf>
    <xf numFmtId="0" fontId="5" fillId="4" borderId="8" xfId="0" applyFont="1" applyFill="1" applyBorder="1" applyAlignment="1">
      <alignment horizontal="center" vertical="center" wrapText="1"/>
    </xf>
    <xf numFmtId="4" fontId="7" fillId="4" borderId="8" xfId="0" applyNumberFormat="1" applyFont="1" applyFill="1" applyBorder="1" applyAlignment="1">
      <alignment horizontal="center" vertical="center"/>
    </xf>
    <xf numFmtId="0" fontId="4" fillId="4" borderId="8" xfId="0" applyFont="1" applyFill="1" applyBorder="1" applyAlignment="1">
      <alignment horizontal="center" vertical="center"/>
    </xf>
    <xf numFmtId="0" fontId="4" fillId="4" borderId="8" xfId="0" applyFont="1" applyFill="1" applyBorder="1" applyAlignment="1">
      <alignment horizontal="left" vertical="center"/>
    </xf>
    <xf numFmtId="4" fontId="5" fillId="3" borderId="8" xfId="0" applyNumberFormat="1" applyFont="1" applyFill="1" applyBorder="1" applyAlignment="1">
      <alignment horizontal="center" vertical="center"/>
    </xf>
    <xf numFmtId="0" fontId="7" fillId="0" borderId="0" xfId="0" applyFont="1" applyBorder="1" applyAlignment="1">
      <alignment vertical="center"/>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5" fillId="0" borderId="8" xfId="0" applyFont="1" applyFill="1" applyBorder="1" applyAlignment="1">
      <alignment vertical="center"/>
    </xf>
    <xf numFmtId="0" fontId="4" fillId="3" borderId="1" xfId="0" applyFont="1" applyFill="1" applyBorder="1" applyAlignment="1">
      <alignment vertical="center" wrapText="1"/>
    </xf>
    <xf numFmtId="0" fontId="5" fillId="0" borderId="0" xfId="0" applyFont="1" applyBorder="1" applyAlignment="1">
      <alignment vertical="center"/>
    </xf>
    <xf numFmtId="0" fontId="4" fillId="0" borderId="12" xfId="0" applyFont="1" applyBorder="1" applyAlignment="1">
      <alignment horizontal="center" vertical="center"/>
    </xf>
    <xf numFmtId="0" fontId="7" fillId="3" borderId="8" xfId="0" applyFont="1" applyFill="1" applyBorder="1" applyAlignment="1">
      <alignment horizontal="center" vertical="center"/>
    </xf>
    <xf numFmtId="0" fontId="7" fillId="0" borderId="8" xfId="1" applyFont="1" applyBorder="1" applyAlignment="1">
      <alignment vertical="center" wrapText="1"/>
    </xf>
    <xf numFmtId="0" fontId="5" fillId="0" borderId="0" xfId="0" applyFont="1" applyBorder="1" applyAlignment="1">
      <alignment vertical="top"/>
    </xf>
    <xf numFmtId="0" fontId="4" fillId="0" borderId="13" xfId="0" applyFont="1" applyBorder="1" applyAlignment="1">
      <alignment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4" fontId="5" fillId="0" borderId="8" xfId="0" applyNumberFormat="1" applyFont="1" applyBorder="1" applyAlignment="1">
      <alignment horizontal="center" vertical="center" wrapText="1"/>
    </xf>
    <xf numFmtId="0" fontId="5" fillId="0" borderId="5" xfId="0" applyFont="1" applyBorder="1" applyAlignment="1">
      <alignment horizontal="center" vertical="center"/>
    </xf>
    <xf numFmtId="0" fontId="4" fillId="0" borderId="0" xfId="0" applyFont="1" applyBorder="1" applyAlignment="1">
      <alignment horizontal="center" vertical="top"/>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7" fillId="0" borderId="0" xfId="0" applyFont="1" applyBorder="1" applyAlignment="1">
      <alignment horizontal="center" vertical="top"/>
    </xf>
    <xf numFmtId="0" fontId="5" fillId="0" borderId="8" xfId="0" applyFont="1" applyBorder="1" applyAlignment="1">
      <alignment horizontal="center" vertical="center" wrapText="1"/>
    </xf>
    <xf numFmtId="0" fontId="9" fillId="0" borderId="8" xfId="0" applyFont="1" applyBorder="1" applyAlignment="1">
      <alignment horizontal="center" vertical="center" wrapText="1"/>
    </xf>
    <xf numFmtId="0" fontId="5" fillId="0" borderId="8" xfId="0" applyFont="1" applyBorder="1" applyAlignment="1">
      <alignment horizontal="center" vertical="center" wrapText="1"/>
    </xf>
    <xf numFmtId="0" fontId="6" fillId="3" borderId="8" xfId="0"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top"/>
    </xf>
    <xf numFmtId="0" fontId="21" fillId="0" borderId="0" xfId="0" applyFont="1" applyAlignment="1">
      <alignment horizontal="center" vertical="top"/>
    </xf>
    <xf numFmtId="0" fontId="33" fillId="3" borderId="8" xfId="0" applyFont="1" applyFill="1" applyBorder="1" applyAlignment="1">
      <alignment horizontal="center" vertical="center"/>
    </xf>
    <xf numFmtId="0" fontId="33" fillId="0" borderId="8" xfId="0" applyFont="1" applyBorder="1" applyAlignment="1">
      <alignment horizontal="center" vertical="center"/>
    </xf>
    <xf numFmtId="0" fontId="12" fillId="3" borderId="8" xfId="0" applyFont="1" applyFill="1" applyBorder="1" applyAlignment="1">
      <alignment horizontal="center" vertical="center"/>
    </xf>
    <xf numFmtId="0" fontId="12" fillId="3" borderId="8" xfId="0" applyFont="1" applyFill="1" applyBorder="1" applyAlignment="1">
      <alignment horizontal="center" vertical="center" wrapText="1"/>
    </xf>
    <xf numFmtId="0" fontId="5" fillId="0" borderId="8" xfId="0" applyFont="1" applyBorder="1" applyAlignment="1">
      <alignment horizontal="center" vertical="center"/>
    </xf>
    <xf numFmtId="0" fontId="7" fillId="0" borderId="0" xfId="0" applyFont="1" applyBorder="1" applyAlignment="1">
      <alignment horizontal="center" vertical="top"/>
    </xf>
    <xf numFmtId="0" fontId="5" fillId="0" borderId="8" xfId="0" applyFont="1" applyBorder="1" applyAlignment="1">
      <alignment horizontal="center" vertical="center" wrapText="1"/>
    </xf>
    <xf numFmtId="4" fontId="7" fillId="0" borderId="6" xfId="0" applyNumberFormat="1" applyFont="1" applyBorder="1" applyAlignment="1">
      <alignment horizontal="center" vertical="center"/>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4" fontId="7" fillId="0" borderId="4"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7" fillId="0" borderId="0" xfId="0" applyFont="1" applyAlignment="1">
      <alignment horizontal="center" vertical="center"/>
    </xf>
    <xf numFmtId="0" fontId="5" fillId="0" borderId="8" xfId="0" applyFont="1" applyBorder="1" applyAlignment="1">
      <alignment horizontal="center" vertical="center"/>
    </xf>
    <xf numFmtId="0" fontId="7" fillId="0" borderId="0" xfId="0" applyFont="1" applyBorder="1" applyAlignment="1">
      <alignment horizontal="center" vertical="top"/>
    </xf>
    <xf numFmtId="0" fontId="9" fillId="0" borderId="8" xfId="0" applyFont="1" applyBorder="1" applyAlignment="1">
      <alignment horizontal="center" vertical="center" wrapText="1"/>
    </xf>
    <xf numFmtId="0" fontId="4" fillId="0" borderId="8" xfId="0" applyFont="1" applyFill="1" applyBorder="1" applyAlignment="1">
      <alignment horizontal="center" vertical="center"/>
    </xf>
    <xf numFmtId="0" fontId="5" fillId="0" borderId="8" xfId="0" applyFont="1" applyBorder="1" applyAlignment="1">
      <alignment horizontal="center" vertical="center" wrapText="1"/>
    </xf>
    <xf numFmtId="0" fontId="4" fillId="0" borderId="0" xfId="0" applyFont="1" applyFill="1" applyBorder="1" applyAlignment="1">
      <alignment horizontal="center" vertical="center" wrapText="1"/>
    </xf>
    <xf numFmtId="4" fontId="7" fillId="0" borderId="0" xfId="0" applyNumberFormat="1" applyFont="1" applyFill="1" applyBorder="1" applyAlignment="1">
      <alignment horizontal="center" vertical="center"/>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4"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4" fontId="7" fillId="0" borderId="8" xfId="0" applyNumberFormat="1" applyFont="1" applyFill="1" applyBorder="1" applyAlignment="1">
      <alignment horizontal="center" vertical="center"/>
    </xf>
    <xf numFmtId="0" fontId="5" fillId="0" borderId="8" xfId="0" applyFont="1" applyBorder="1" applyAlignment="1">
      <alignment horizontal="center" vertical="center"/>
    </xf>
    <xf numFmtId="0" fontId="7" fillId="0" borderId="0" xfId="0" applyFont="1" applyBorder="1" applyAlignment="1">
      <alignment horizontal="center" vertical="top"/>
    </xf>
    <xf numFmtId="0" fontId="4" fillId="0" borderId="8"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4" fillId="0" borderId="0" xfId="0" applyFont="1" applyAlignment="1">
      <alignment vertical="top"/>
    </xf>
    <xf numFmtId="0" fontId="5" fillId="0" borderId="8" xfId="0" applyFont="1" applyBorder="1" applyAlignment="1">
      <alignment horizontal="center" vertical="center"/>
    </xf>
    <xf numFmtId="0" fontId="5" fillId="0" borderId="8" xfId="0" applyFont="1" applyBorder="1" applyAlignment="1">
      <alignment horizontal="center" vertical="center"/>
    </xf>
    <xf numFmtId="0" fontId="4" fillId="0" borderId="8" xfId="0" applyFont="1" applyFill="1" applyBorder="1" applyAlignment="1">
      <alignment horizontal="center" vertical="center"/>
    </xf>
    <xf numFmtId="0" fontId="5" fillId="0" borderId="8" xfId="0" applyFont="1" applyBorder="1" applyAlignment="1">
      <alignment horizontal="center" vertical="center" wrapText="1"/>
    </xf>
    <xf numFmtId="0" fontId="7" fillId="0" borderId="0" xfId="0" applyFont="1" applyBorder="1" applyAlignment="1">
      <alignment horizontal="center" vertical="top"/>
    </xf>
    <xf numFmtId="0" fontId="4" fillId="0" borderId="8" xfId="0" applyFont="1" applyFill="1" applyBorder="1" applyAlignment="1">
      <alignment horizontal="center" vertical="center"/>
    </xf>
    <xf numFmtId="0" fontId="7" fillId="0" borderId="0" xfId="0" applyFont="1" applyBorder="1" applyAlignment="1">
      <alignment horizontal="center" vertical="top"/>
    </xf>
    <xf numFmtId="0" fontId="4" fillId="0" borderId="8" xfId="0" applyFont="1" applyFill="1" applyBorder="1" applyAlignment="1">
      <alignment horizontal="center" vertical="center"/>
    </xf>
    <xf numFmtId="0" fontId="5" fillId="0" borderId="8"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left"/>
    </xf>
    <xf numFmtId="0" fontId="16"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center"/>
    </xf>
    <xf numFmtId="0" fontId="8" fillId="0" borderId="8" xfId="0" applyFont="1" applyBorder="1" applyAlignment="1">
      <alignment horizontal="center" vertical="center" wrapText="1"/>
    </xf>
    <xf numFmtId="0" fontId="7" fillId="0" borderId="0" xfId="0" applyFont="1" applyAlignment="1">
      <alignment horizontal="center" vertical="center"/>
    </xf>
    <xf numFmtId="0" fontId="7" fillId="0" borderId="11" xfId="0" applyFont="1" applyBorder="1" applyAlignment="1">
      <alignment horizontal="center" vertical="top"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8" xfId="0" applyFont="1" applyBorder="1" applyAlignment="1">
      <alignment horizontal="center" vertical="center" wrapText="1"/>
    </xf>
    <xf numFmtId="0" fontId="5" fillId="0" borderId="8" xfId="0" applyFont="1" applyBorder="1" applyAlignment="1">
      <alignment horizontal="center" vertical="center"/>
    </xf>
    <xf numFmtId="0" fontId="7" fillId="0" borderId="0" xfId="0" applyFont="1" applyBorder="1" applyAlignment="1">
      <alignment horizontal="center" vertical="top"/>
    </xf>
    <xf numFmtId="0" fontId="7" fillId="0" borderId="8" xfId="0" applyFont="1" applyBorder="1" applyAlignment="1">
      <alignment horizontal="center" vertical="center"/>
    </xf>
    <xf numFmtId="0" fontId="7" fillId="0" borderId="11" xfId="0" applyFont="1" applyBorder="1" applyAlignment="1">
      <alignment horizontal="center" vertical="top"/>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6" xfId="0" applyNumberFormat="1" applyFont="1" applyBorder="1" applyAlignment="1">
      <alignment horizontal="center" vertical="center" wrapText="1"/>
    </xf>
    <xf numFmtId="0" fontId="4" fillId="0" borderId="0" xfId="0" applyFont="1" applyBorder="1" applyAlignment="1">
      <alignment horizontal="center" vertical="top"/>
    </xf>
    <xf numFmtId="0" fontId="10" fillId="0" borderId="0" xfId="0" applyFont="1" applyBorder="1" applyAlignment="1">
      <alignment horizontal="center"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11" xfId="0" applyFont="1" applyBorder="1" applyAlignment="1">
      <alignment horizontal="center" vertical="top" wrapText="1"/>
    </xf>
    <xf numFmtId="0" fontId="7" fillId="0" borderId="8" xfId="0" applyFont="1" applyFill="1" applyBorder="1" applyAlignment="1">
      <alignment horizontal="center" vertical="center" wrapText="1"/>
    </xf>
    <xf numFmtId="0" fontId="4" fillId="0" borderId="8" xfId="0" applyFont="1" applyFill="1" applyBorder="1" applyAlignment="1">
      <alignment horizontal="center" vertical="center"/>
    </xf>
    <xf numFmtId="0" fontId="10" fillId="0" borderId="8" xfId="0" applyFont="1" applyBorder="1" applyAlignment="1">
      <alignment horizontal="center"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0" xfId="0" applyFont="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Border="1" applyAlignment="1">
      <alignment horizontal="center" vertical="top"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0" xfId="0" applyFont="1" applyAlignment="1">
      <alignment horizontal="center" vertical="top"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top" wrapText="1"/>
    </xf>
    <xf numFmtId="0" fontId="7"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0" xfId="2" applyFont="1" applyBorder="1" applyAlignment="1">
      <alignment horizontal="center"/>
    </xf>
    <xf numFmtId="0" fontId="10" fillId="0" borderId="0" xfId="0" applyFont="1" applyBorder="1" applyAlignment="1">
      <alignment horizontal="center" vertical="top"/>
    </xf>
    <xf numFmtId="0" fontId="5" fillId="0" borderId="8" xfId="0" applyFont="1" applyBorder="1" applyAlignment="1">
      <alignment horizontal="center" vertical="center" wrapText="1"/>
    </xf>
    <xf numFmtId="0" fontId="10" fillId="0" borderId="0" xfId="0" applyFont="1" applyBorder="1" applyAlignment="1">
      <alignment horizontal="center"/>
    </xf>
    <xf numFmtId="0" fontId="10" fillId="0" borderId="0" xfId="0" applyFont="1" applyFill="1" applyBorder="1" applyAlignment="1">
      <alignment horizontal="center" vertical="center" wrapText="1"/>
    </xf>
    <xf numFmtId="0" fontId="10" fillId="0" borderId="0"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1" fillId="0" borderId="11"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top"/>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0" xfId="0" applyFont="1" applyAlignment="1">
      <alignment horizontal="center"/>
    </xf>
  </cellXfs>
  <cellStyles count="45">
    <cellStyle name="20% - Акцент1" xfId="4"/>
    <cellStyle name="20% - Акцент2" xfId="5"/>
    <cellStyle name="20% - Акцент3" xfId="6"/>
    <cellStyle name="20% - Акцент4" xfId="7"/>
    <cellStyle name="20% - Акцент5" xfId="8"/>
    <cellStyle name="20% - Акцент6" xfId="9"/>
    <cellStyle name="40% - Акцент1" xfId="10"/>
    <cellStyle name="40% - Акцент2" xfId="11"/>
    <cellStyle name="40% - Акцент3" xfId="12"/>
    <cellStyle name="40% - Акцент4" xfId="13"/>
    <cellStyle name="40% - Акцент5" xfId="14"/>
    <cellStyle name="40% - Акцент6" xfId="15"/>
    <cellStyle name="60% - Акцент1" xfId="16"/>
    <cellStyle name="60% - Акцент2" xfId="17"/>
    <cellStyle name="60% - Акцент3" xfId="18"/>
    <cellStyle name="60% - Акцент4" xfId="19"/>
    <cellStyle name="60% - Акцент5" xfId="20"/>
    <cellStyle name="60% - Акцент6" xfId="21"/>
    <cellStyle name="Акцент1 2" xfId="22"/>
    <cellStyle name="Акцент2 2" xfId="23"/>
    <cellStyle name="Акцент3 2" xfId="24"/>
    <cellStyle name="Акцент4 2" xfId="25"/>
    <cellStyle name="Акцент5 2" xfId="26"/>
    <cellStyle name="Акцент6 2" xfId="27"/>
    <cellStyle name="Ввод  2" xfId="28"/>
    <cellStyle name="Вывод 2" xfId="29"/>
    <cellStyle name="Вычисление 2" xfId="30"/>
    <cellStyle name="Заголовок 1 2" xfId="31"/>
    <cellStyle name="Заголовок 2 2" xfId="32"/>
    <cellStyle name="Заголовок 3 2" xfId="33"/>
    <cellStyle name="Заголовок 4 2" xfId="34"/>
    <cellStyle name="Итог 2" xfId="35"/>
    <cellStyle name="Контрольная ячейка 2" xfId="36"/>
    <cellStyle name="Название 2" xfId="37"/>
    <cellStyle name="Нейтральный 2" xfId="38"/>
    <cellStyle name="Обычный" xfId="0" builtinId="0"/>
    <cellStyle name="Обычный 2" xfId="3"/>
    <cellStyle name="Обычный_raschet sebes-фотодинам тер моч пузыря 2" xfId="1"/>
    <cellStyle name="Обычный_Дополнительный № 4-радиоизотопная лаборатория" xfId="2"/>
    <cellStyle name="Плохой 2" xfId="39"/>
    <cellStyle name="Пояснение 2" xfId="40"/>
    <cellStyle name="Примечание 2" xfId="41"/>
    <cellStyle name="Связанная ячейка 2" xfId="42"/>
    <cellStyle name="Текст предупреждения 2" xfId="43"/>
    <cellStyle name="Хороший 2" xfId="44"/>
  </cellStyles>
  <dxfs count="10">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3</xdr:row>
      <xdr:rowOff>0</xdr:rowOff>
    </xdr:to>
    <xdr:sp macro="" textlink="">
      <xdr:nvSpPr>
        <xdr:cNvPr id="1025" name="WordArt 1"/>
        <xdr:cNvSpPr>
          <a:spLocks noChangeArrowheads="1" noChangeShapeType="1" noTextEdit="1"/>
        </xdr:cNvSpPr>
      </xdr:nvSpPr>
      <xdr:spPr bwMode="auto">
        <a:xfrm>
          <a:off x="6172200" y="962025"/>
          <a:ext cx="0" cy="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ru-RU" sz="3600" kern="10" spc="0">
              <a:ln w="9525">
                <a:solidFill>
                  <a:srgbClr val="000000"/>
                </a:solidFill>
                <a:round/>
                <a:headEnd/>
                <a:tailEnd/>
              </a:ln>
              <a:solidFill>
                <a:srgbClr val="FFFFFF"/>
              </a:solidFill>
              <a:effectLst/>
              <a:latin typeface="Arial" panose="020B0604020202020204" pitchFamily="34" charset="0"/>
              <a:cs typeface="Arial" panose="020B0604020202020204" pitchFamily="34" charset="0"/>
            </a:rPr>
            <a:t>услуги пока не оказываются</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zoomScaleNormal="100" workbookViewId="0">
      <selection activeCell="G6" sqref="G6"/>
    </sheetView>
  </sheetViews>
  <sheetFormatPr defaultColWidth="9.109375" defaultRowHeight="13.2" x14ac:dyDescent="0.25"/>
  <cols>
    <col min="1" max="3" width="9.109375" style="24"/>
    <col min="4" max="4" width="14.6640625" style="24" customWidth="1"/>
    <col min="5" max="5" width="9.109375" style="24"/>
    <col min="6" max="6" width="10.33203125" style="24" customWidth="1"/>
    <col min="7" max="8" width="9.109375" style="24"/>
    <col min="9" max="9" width="16.88671875" style="24" customWidth="1"/>
    <col min="10" max="16384" width="9.109375" style="24"/>
  </cols>
  <sheetData>
    <row r="1" spans="1:9" ht="21" customHeight="1" x14ac:dyDescent="0.3">
      <c r="A1" s="283" t="s">
        <v>2688</v>
      </c>
      <c r="B1" s="283"/>
      <c r="C1" s="283"/>
      <c r="D1" s="283"/>
      <c r="E1" s="156"/>
      <c r="F1" s="156"/>
      <c r="G1" s="282" t="s">
        <v>398</v>
      </c>
      <c r="H1" s="282"/>
      <c r="I1" s="282"/>
    </row>
    <row r="2" spans="1:9" ht="19.5" customHeight="1" x14ac:dyDescent="0.3">
      <c r="A2" s="283" t="s">
        <v>2689</v>
      </c>
      <c r="B2" s="283"/>
      <c r="C2" s="283"/>
      <c r="D2" s="283"/>
      <c r="E2" s="156"/>
      <c r="F2" s="156"/>
      <c r="G2" s="283" t="s">
        <v>2691</v>
      </c>
      <c r="H2" s="283"/>
      <c r="I2" s="283"/>
    </row>
    <row r="3" spans="1:9" ht="19.5" customHeight="1" x14ac:dyDescent="0.3">
      <c r="A3" s="283" t="s">
        <v>2692</v>
      </c>
      <c r="B3" s="283"/>
      <c r="C3" s="283"/>
      <c r="D3" s="283"/>
      <c r="E3" s="156"/>
      <c r="F3" s="156"/>
      <c r="G3" s="283" t="s">
        <v>2690</v>
      </c>
      <c r="H3" s="283"/>
      <c r="I3" s="283"/>
    </row>
    <row r="4" spans="1:9" ht="30.75" customHeight="1" x14ac:dyDescent="0.3">
      <c r="A4" s="283" t="s">
        <v>2693</v>
      </c>
      <c r="B4" s="283"/>
      <c r="C4" s="283"/>
      <c r="D4" s="283"/>
      <c r="E4" s="156"/>
      <c r="F4" s="156"/>
      <c r="G4" s="283" t="s">
        <v>2259</v>
      </c>
      <c r="H4" s="283"/>
      <c r="I4" s="283"/>
    </row>
    <row r="5" spans="1:9" ht="19.5" customHeight="1" x14ac:dyDescent="0.3">
      <c r="A5" s="283" t="s">
        <v>2694</v>
      </c>
      <c r="B5" s="283"/>
      <c r="C5" s="283"/>
      <c r="D5" s="283"/>
      <c r="E5" s="156"/>
      <c r="F5" s="156"/>
      <c r="G5" s="283" t="s">
        <v>2694</v>
      </c>
      <c r="H5" s="283"/>
      <c r="I5" s="283"/>
    </row>
    <row r="6" spans="1:9" ht="15.6" x14ac:dyDescent="0.3">
      <c r="A6" s="77"/>
      <c r="B6" s="77"/>
      <c r="E6" s="26"/>
      <c r="F6" s="26"/>
      <c r="G6" s="26"/>
      <c r="H6" s="26"/>
      <c r="I6" s="26"/>
    </row>
    <row r="7" spans="1:9" ht="15.6" x14ac:dyDescent="0.3">
      <c r="A7" s="26"/>
      <c r="E7" s="94"/>
      <c r="F7" s="26"/>
      <c r="G7" s="26"/>
      <c r="H7" s="26"/>
      <c r="I7" s="26"/>
    </row>
    <row r="8" spans="1:9" ht="131.25" customHeight="1" x14ac:dyDescent="0.25"/>
    <row r="9" spans="1:9" ht="28.5" customHeight="1" x14ac:dyDescent="0.35">
      <c r="A9" s="286" t="s">
        <v>669</v>
      </c>
      <c r="B9" s="286"/>
      <c r="C9" s="286"/>
      <c r="D9" s="286"/>
      <c r="E9" s="286"/>
      <c r="F9" s="286"/>
      <c r="G9" s="286"/>
      <c r="H9" s="286"/>
      <c r="I9" s="286"/>
    </row>
    <row r="10" spans="1:9" ht="24" customHeight="1" x14ac:dyDescent="0.35">
      <c r="A10" s="286" t="s">
        <v>1495</v>
      </c>
      <c r="B10" s="286"/>
      <c r="C10" s="286"/>
      <c r="D10" s="286"/>
      <c r="E10" s="286"/>
      <c r="F10" s="286"/>
      <c r="G10" s="286"/>
      <c r="H10" s="286"/>
      <c r="I10" s="286"/>
    </row>
    <row r="11" spans="1:9" ht="21.75" customHeight="1" x14ac:dyDescent="0.35">
      <c r="A11" s="286" t="s">
        <v>2681</v>
      </c>
      <c r="B11" s="286"/>
      <c r="C11" s="286"/>
      <c r="D11" s="286"/>
      <c r="E11" s="286"/>
      <c r="F11" s="286"/>
      <c r="G11" s="286"/>
      <c r="H11" s="286"/>
      <c r="I11" s="286"/>
    </row>
    <row r="12" spans="1:9" ht="20.399999999999999" x14ac:dyDescent="0.35">
      <c r="A12" s="138"/>
      <c r="B12" s="138"/>
      <c r="C12" s="138"/>
      <c r="D12" s="138"/>
      <c r="E12" s="138"/>
      <c r="F12" s="138"/>
      <c r="G12" s="138"/>
      <c r="H12" s="138"/>
      <c r="I12" s="138"/>
    </row>
    <row r="13" spans="1:9" ht="14.25" customHeight="1" x14ac:dyDescent="0.4">
      <c r="A13" s="124"/>
      <c r="B13" s="124"/>
      <c r="C13" s="124"/>
      <c r="D13" s="124"/>
      <c r="E13" s="124"/>
      <c r="F13" s="124"/>
      <c r="G13" s="124"/>
      <c r="H13" s="124"/>
      <c r="I13" s="124"/>
    </row>
    <row r="14" spans="1:9" ht="15.6" x14ac:dyDescent="0.25">
      <c r="A14" s="285" t="s">
        <v>48</v>
      </c>
      <c r="B14" s="285"/>
      <c r="C14" s="285"/>
      <c r="D14" s="285"/>
      <c r="E14" s="285"/>
      <c r="F14" s="285"/>
      <c r="G14" s="285"/>
      <c r="H14" s="285"/>
      <c r="I14" s="285"/>
    </row>
    <row r="15" spans="1:9" ht="15.6" x14ac:dyDescent="0.25">
      <c r="A15" s="285" t="s">
        <v>49</v>
      </c>
      <c r="B15" s="285"/>
      <c r="C15" s="285"/>
      <c r="D15" s="285"/>
      <c r="E15" s="285"/>
      <c r="F15" s="285"/>
      <c r="G15" s="285"/>
      <c r="H15" s="285"/>
      <c r="I15" s="285"/>
    </row>
    <row r="16" spans="1:9" ht="15.6" x14ac:dyDescent="0.25">
      <c r="A16" s="285" t="s">
        <v>684</v>
      </c>
      <c r="B16" s="285"/>
      <c r="C16" s="285"/>
      <c r="D16" s="285"/>
      <c r="E16" s="285"/>
      <c r="F16" s="285"/>
      <c r="G16" s="285"/>
      <c r="H16" s="285"/>
      <c r="I16" s="285"/>
    </row>
    <row r="17" spans="1:9" ht="15.6" x14ac:dyDescent="0.25">
      <c r="A17" s="285" t="s">
        <v>670</v>
      </c>
      <c r="B17" s="285"/>
      <c r="C17" s="285"/>
      <c r="D17" s="285"/>
      <c r="E17" s="285"/>
      <c r="F17" s="285"/>
      <c r="G17" s="285"/>
      <c r="H17" s="285"/>
      <c r="I17" s="285"/>
    </row>
    <row r="18" spans="1:9" ht="18" x14ac:dyDescent="0.25">
      <c r="A18" s="284"/>
      <c r="B18" s="284"/>
      <c r="C18" s="284"/>
      <c r="D18" s="284"/>
      <c r="E18" s="284"/>
      <c r="F18" s="284"/>
      <c r="G18" s="284"/>
      <c r="H18" s="284"/>
      <c r="I18" s="284"/>
    </row>
    <row r="19" spans="1:9" hidden="1" x14ac:dyDescent="0.25"/>
    <row r="20" spans="1:9" hidden="1" x14ac:dyDescent="0.25"/>
    <row r="21" spans="1:9" hidden="1" x14ac:dyDescent="0.25"/>
    <row r="22" spans="1:9" hidden="1" x14ac:dyDescent="0.25"/>
    <row r="23" spans="1:9" ht="15.6" hidden="1" x14ac:dyDescent="0.3">
      <c r="A23" s="283" t="s">
        <v>1253</v>
      </c>
      <c r="B23" s="283"/>
      <c r="C23" s="283"/>
      <c r="D23" s="283"/>
      <c r="E23" s="283"/>
      <c r="F23" s="283"/>
      <c r="G23" s="283"/>
      <c r="H23" s="283"/>
      <c r="I23" s="283"/>
    </row>
    <row r="24" spans="1:9" hidden="1" x14ac:dyDescent="0.25"/>
    <row r="25" spans="1:9" ht="15.6" hidden="1" x14ac:dyDescent="0.3">
      <c r="A25" s="73" t="s">
        <v>1153</v>
      </c>
    </row>
    <row r="26" spans="1:9" ht="6" hidden="1" customHeight="1" x14ac:dyDescent="0.3">
      <c r="A26" s="73"/>
    </row>
    <row r="27" spans="1:9" ht="15.6" hidden="1" x14ac:dyDescent="0.3">
      <c r="A27" s="73" t="s">
        <v>1155</v>
      </c>
    </row>
    <row r="28" spans="1:9" ht="5.25" hidden="1" customHeight="1" x14ac:dyDescent="0.3">
      <c r="A28" s="73"/>
    </row>
    <row r="29" spans="1:9" ht="15.6" hidden="1" x14ac:dyDescent="0.3">
      <c r="A29" s="73" t="s">
        <v>1154</v>
      </c>
    </row>
    <row r="30" spans="1:9" ht="5.25" hidden="1" customHeight="1" x14ac:dyDescent="0.3">
      <c r="A30" s="73"/>
    </row>
    <row r="31" spans="1:9" ht="15.6" hidden="1" x14ac:dyDescent="0.3">
      <c r="A31" s="73" t="s">
        <v>1156</v>
      </c>
    </row>
    <row r="32" spans="1:9" ht="3.75" hidden="1" customHeight="1" x14ac:dyDescent="0.3">
      <c r="A32" s="73"/>
    </row>
    <row r="33" spans="1:8" ht="15.6" hidden="1" x14ac:dyDescent="0.3">
      <c r="A33" s="73" t="s">
        <v>1157</v>
      </c>
    </row>
    <row r="34" spans="1:8" ht="5.25" hidden="1" customHeight="1" x14ac:dyDescent="0.3">
      <c r="A34" s="73"/>
    </row>
    <row r="35" spans="1:8" ht="15.6" hidden="1" x14ac:dyDescent="0.3">
      <c r="A35" s="73" t="s">
        <v>1158</v>
      </c>
    </row>
    <row r="36" spans="1:8" ht="4.5" hidden="1" customHeight="1" x14ac:dyDescent="0.25"/>
    <row r="37" spans="1:8" ht="15.6" hidden="1" x14ac:dyDescent="0.3">
      <c r="A37" s="73" t="s">
        <v>772</v>
      </c>
    </row>
    <row r="38" spans="1:8" ht="4.5" hidden="1" customHeight="1" x14ac:dyDescent="0.25"/>
    <row r="39" spans="1:8" ht="15.6" hidden="1" x14ac:dyDescent="0.3">
      <c r="A39" s="73" t="s">
        <v>168</v>
      </c>
    </row>
    <row r="40" spans="1:8" ht="4.5" hidden="1" customHeight="1" x14ac:dyDescent="0.25"/>
    <row r="41" spans="1:8" ht="15.6" hidden="1" x14ac:dyDescent="0.3">
      <c r="A41" s="73" t="s">
        <v>169</v>
      </c>
    </row>
    <row r="42" spans="1:8" ht="4.5" hidden="1" customHeight="1" x14ac:dyDescent="0.25"/>
    <row r="43" spans="1:8" ht="15.6" hidden="1" x14ac:dyDescent="0.3">
      <c r="A43" s="123" t="s">
        <v>351</v>
      </c>
      <c r="B43" s="123"/>
      <c r="C43" s="123"/>
      <c r="D43" s="123"/>
      <c r="E43" s="123"/>
      <c r="F43" s="123"/>
      <c r="G43" s="123"/>
      <c r="H43" s="123"/>
    </row>
    <row r="44" spans="1:8" ht="6" hidden="1" customHeight="1" x14ac:dyDescent="0.25"/>
    <row r="45" spans="1:8" ht="15.6" hidden="1" x14ac:dyDescent="0.3">
      <c r="A45" s="123" t="s">
        <v>688</v>
      </c>
    </row>
    <row r="46" spans="1:8" ht="3.75" customHeight="1" x14ac:dyDescent="0.25"/>
    <row r="47" spans="1:8" ht="15.6" hidden="1" x14ac:dyDescent="0.3">
      <c r="A47" s="123" t="s">
        <v>91</v>
      </c>
    </row>
    <row r="48" spans="1:8" ht="3.75" customHeight="1" x14ac:dyDescent="0.25"/>
    <row r="49" spans="1:9" ht="15.6" hidden="1" x14ac:dyDescent="0.3">
      <c r="A49" s="283" t="s">
        <v>1457</v>
      </c>
      <c r="B49" s="283"/>
      <c r="C49" s="283"/>
      <c r="D49" s="283"/>
      <c r="E49" s="283"/>
      <c r="F49" s="283"/>
      <c r="G49" s="283"/>
      <c r="H49" s="283"/>
      <c r="I49" s="283"/>
    </row>
    <row r="50" spans="1:9" hidden="1" x14ac:dyDescent="0.25"/>
    <row r="51" spans="1:9" ht="15.6" hidden="1" x14ac:dyDescent="0.3">
      <c r="A51" s="73" t="s">
        <v>1281</v>
      </c>
    </row>
    <row r="52" spans="1:9" ht="7.5" hidden="1" customHeight="1" x14ac:dyDescent="0.25"/>
    <row r="53" spans="1:9" ht="15.6" hidden="1" x14ac:dyDescent="0.3">
      <c r="A53" s="73" t="s">
        <v>1282</v>
      </c>
    </row>
    <row r="54" spans="1:9" ht="6.75" hidden="1" customHeight="1" x14ac:dyDescent="0.25"/>
    <row r="55" spans="1:9" ht="15.6" hidden="1" x14ac:dyDescent="0.3">
      <c r="A55" s="73" t="s">
        <v>1283</v>
      </c>
    </row>
    <row r="56" spans="1:9" ht="4.5" hidden="1" customHeight="1" x14ac:dyDescent="0.25"/>
    <row r="57" spans="1:9" ht="15.6" hidden="1" x14ac:dyDescent="0.3">
      <c r="A57" s="73" t="s">
        <v>1328</v>
      </c>
    </row>
    <row r="58" spans="1:9" ht="4.5" hidden="1" customHeight="1" x14ac:dyDescent="0.25"/>
    <row r="59" spans="1:9" ht="15.6" hidden="1" x14ac:dyDescent="0.3">
      <c r="A59" s="73" t="s">
        <v>1345</v>
      </c>
      <c r="B59" s="127"/>
      <c r="C59" s="127"/>
      <c r="D59" s="127"/>
      <c r="E59" s="127"/>
      <c r="F59" s="127"/>
      <c r="G59" s="127"/>
      <c r="H59" s="127"/>
      <c r="I59" s="127"/>
    </row>
    <row r="60" spans="1:9" ht="5.25" hidden="1" customHeight="1" x14ac:dyDescent="0.25"/>
    <row r="61" spans="1:9" ht="15.6" hidden="1" x14ac:dyDescent="0.3">
      <c r="A61" s="73" t="s">
        <v>1329</v>
      </c>
    </row>
    <row r="62" spans="1:9" ht="5.25" hidden="1" customHeight="1" x14ac:dyDescent="0.25"/>
    <row r="63" spans="1:9" ht="15.6" hidden="1" x14ac:dyDescent="0.3">
      <c r="A63" s="73" t="s">
        <v>1330</v>
      </c>
    </row>
    <row r="64" spans="1:9" ht="6" hidden="1" customHeight="1" x14ac:dyDescent="0.25"/>
    <row r="65" spans="1:1" ht="15.6" hidden="1" x14ac:dyDescent="0.3">
      <c r="A65" s="73" t="s">
        <v>1348</v>
      </c>
    </row>
    <row r="66" spans="1:1" ht="7.5" hidden="1" customHeight="1" x14ac:dyDescent="0.3">
      <c r="A66" s="73"/>
    </row>
    <row r="67" spans="1:1" ht="15.6" hidden="1" x14ac:dyDescent="0.3">
      <c r="A67" s="73" t="s">
        <v>1349</v>
      </c>
    </row>
    <row r="68" spans="1:1" ht="6.75" hidden="1" customHeight="1" x14ac:dyDescent="0.25"/>
    <row r="69" spans="1:1" ht="15.6" hidden="1" x14ac:dyDescent="0.3">
      <c r="A69" s="73" t="s">
        <v>1353</v>
      </c>
    </row>
    <row r="70" spans="1:1" ht="6.75" hidden="1" customHeight="1" x14ac:dyDescent="0.25"/>
    <row r="71" spans="1:1" ht="15.6" hidden="1" x14ac:dyDescent="0.3">
      <c r="A71" s="73" t="s">
        <v>1367</v>
      </c>
    </row>
    <row r="72" spans="1:1" ht="5.25" hidden="1" customHeight="1" x14ac:dyDescent="0.25"/>
    <row r="73" spans="1:1" ht="15.6" hidden="1" x14ac:dyDescent="0.3">
      <c r="A73" s="73" t="s">
        <v>1368</v>
      </c>
    </row>
    <row r="74" spans="1:1" ht="6.75" hidden="1" customHeight="1" x14ac:dyDescent="0.25"/>
    <row r="75" spans="1:1" ht="15.6" hidden="1" x14ac:dyDescent="0.3">
      <c r="A75" s="73" t="s">
        <v>1369</v>
      </c>
    </row>
    <row r="76" spans="1:1" ht="6.75" hidden="1" customHeight="1" x14ac:dyDescent="0.25"/>
    <row r="77" spans="1:1" ht="15.6" hidden="1" x14ac:dyDescent="0.3">
      <c r="A77" s="73" t="s">
        <v>1370</v>
      </c>
    </row>
    <row r="78" spans="1:1" ht="6.75" hidden="1" customHeight="1" x14ac:dyDescent="0.25"/>
    <row r="79" spans="1:1" ht="15.6" hidden="1" x14ac:dyDescent="0.3">
      <c r="A79" s="73" t="s">
        <v>1395</v>
      </c>
    </row>
    <row r="80" spans="1:1" ht="6.75" hidden="1" customHeight="1" x14ac:dyDescent="0.25"/>
    <row r="81" spans="1:1" ht="15.6" hidden="1" x14ac:dyDescent="0.3">
      <c r="A81" s="73" t="s">
        <v>1402</v>
      </c>
    </row>
    <row r="82" spans="1:1" ht="6.75" hidden="1" customHeight="1" x14ac:dyDescent="0.25"/>
    <row r="83" spans="1:1" ht="15.6" hidden="1" x14ac:dyDescent="0.3">
      <c r="A83" s="73" t="s">
        <v>1421</v>
      </c>
    </row>
    <row r="84" spans="1:1" ht="6.75" hidden="1" customHeight="1" x14ac:dyDescent="0.25"/>
    <row r="85" spans="1:1" ht="15.6" hidden="1" x14ac:dyDescent="0.3">
      <c r="A85" s="73" t="s">
        <v>1422</v>
      </c>
    </row>
    <row r="86" spans="1:1" ht="6" hidden="1" customHeight="1" x14ac:dyDescent="0.3">
      <c r="A86" s="73"/>
    </row>
    <row r="87" spans="1:1" ht="15.6" hidden="1" x14ac:dyDescent="0.3">
      <c r="A87" s="73" t="s">
        <v>1433</v>
      </c>
    </row>
    <row r="88" spans="1:1" ht="5.25" hidden="1" customHeight="1" x14ac:dyDescent="0.25"/>
    <row r="89" spans="1:1" ht="15.6" hidden="1" x14ac:dyDescent="0.3">
      <c r="A89" s="73" t="s">
        <v>1438</v>
      </c>
    </row>
    <row r="90" spans="1:1" ht="6" hidden="1" customHeight="1" x14ac:dyDescent="0.25"/>
    <row r="91" spans="1:1" ht="15.6" hidden="1" x14ac:dyDescent="0.3">
      <c r="A91" s="73" t="s">
        <v>1439</v>
      </c>
    </row>
    <row r="92" spans="1:1" ht="6" hidden="1" customHeight="1" x14ac:dyDescent="0.25"/>
    <row r="93" spans="1:1" ht="15.6" hidden="1" x14ac:dyDescent="0.3">
      <c r="A93" s="73" t="s">
        <v>1440</v>
      </c>
    </row>
  </sheetData>
  <mergeCells count="20">
    <mergeCell ref="G3:I3"/>
    <mergeCell ref="G5:I5"/>
    <mergeCell ref="G4:I4"/>
    <mergeCell ref="G2:I2"/>
    <mergeCell ref="G1:I1"/>
    <mergeCell ref="A49:I49"/>
    <mergeCell ref="A23:I23"/>
    <mergeCell ref="A18:I18"/>
    <mergeCell ref="A15:I15"/>
    <mergeCell ref="A16:I16"/>
    <mergeCell ref="A17:I17"/>
    <mergeCell ref="A14:I14"/>
    <mergeCell ref="A9:I9"/>
    <mergeCell ref="A10:I10"/>
    <mergeCell ref="A11:I11"/>
    <mergeCell ref="A2:D2"/>
    <mergeCell ref="A1:D1"/>
    <mergeCell ref="A4:D4"/>
    <mergeCell ref="A5:D5"/>
    <mergeCell ref="A3:D3"/>
  </mergeCells>
  <phoneticPr fontId="13" type="noConversion"/>
  <pageMargins left="0.6692913385826772" right="0.23622047244094491" top="0.39370078740157483" bottom="0.19685039370078741"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AR60"/>
  <sheetViews>
    <sheetView view="pageBreakPreview" topLeftCell="A49" zoomScaleNormal="100" zoomScaleSheetLayoutView="100" workbookViewId="0">
      <selection sqref="A1:E60"/>
    </sheetView>
  </sheetViews>
  <sheetFormatPr defaultColWidth="9.109375" defaultRowHeight="18" customHeight="1" x14ac:dyDescent="0.25"/>
  <cols>
    <col min="1" max="1" width="13.109375" style="35" customWidth="1"/>
    <col min="2" max="2" width="10.88671875" style="191" customWidth="1"/>
    <col min="3" max="3" width="49.5546875" style="237" customWidth="1"/>
    <col min="4" max="4" width="13.88671875" style="35" customWidth="1"/>
    <col min="5" max="5" width="14.33203125" style="35" customWidth="1"/>
    <col min="6" max="16384" width="9.109375" style="35"/>
  </cols>
  <sheetData>
    <row r="1" spans="1:44" s="42" customFormat="1" ht="24" customHeight="1" x14ac:dyDescent="0.25">
      <c r="A1" s="304" t="s">
        <v>677</v>
      </c>
      <c r="B1" s="304"/>
      <c r="C1" s="304"/>
      <c r="D1" s="304"/>
      <c r="E1" s="304"/>
    </row>
    <row r="2" spans="1:44" ht="15.75" customHeight="1" x14ac:dyDescent="0.25">
      <c r="B2" s="315"/>
      <c r="C2" s="315"/>
      <c r="D2" s="315"/>
    </row>
    <row r="3" spans="1:44" s="184" customFormat="1" ht="26.25" customHeight="1" x14ac:dyDescent="0.25">
      <c r="A3" s="249" t="s">
        <v>672</v>
      </c>
      <c r="B3" s="248" t="s">
        <v>671</v>
      </c>
      <c r="C3" s="248" t="s">
        <v>1207</v>
      </c>
      <c r="D3" s="248" t="s">
        <v>956</v>
      </c>
      <c r="E3" s="248" t="s">
        <v>55</v>
      </c>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row>
    <row r="4" spans="1:44" ht="24.75" customHeight="1" x14ac:dyDescent="0.25">
      <c r="A4" s="316" t="s">
        <v>1544</v>
      </c>
      <c r="B4" s="317"/>
      <c r="C4" s="317"/>
      <c r="D4" s="317"/>
      <c r="E4" s="318"/>
    </row>
    <row r="5" spans="1:44" s="36" customFormat="1" ht="30" customHeight="1" x14ac:dyDescent="0.25">
      <c r="A5" s="230" t="s">
        <v>1897</v>
      </c>
      <c r="B5" s="28" t="s">
        <v>1020</v>
      </c>
      <c r="C5" s="29" t="s">
        <v>1898</v>
      </c>
      <c r="D5" s="230" t="s">
        <v>958</v>
      </c>
      <c r="E5" s="125">
        <v>330</v>
      </c>
    </row>
    <row r="6" spans="1:44" ht="27.6" x14ac:dyDescent="0.25">
      <c r="A6" s="230" t="s">
        <v>1899</v>
      </c>
      <c r="B6" s="28" t="s">
        <v>1021</v>
      </c>
      <c r="C6" s="29" t="s">
        <v>1900</v>
      </c>
      <c r="D6" s="230" t="s">
        <v>958</v>
      </c>
      <c r="E6" s="125">
        <v>295</v>
      </c>
    </row>
    <row r="7" spans="1:44" ht="27.6" x14ac:dyDescent="0.25">
      <c r="A7" s="230" t="s">
        <v>1901</v>
      </c>
      <c r="B7" s="28" t="s">
        <v>1022</v>
      </c>
      <c r="C7" s="29" t="s">
        <v>1902</v>
      </c>
      <c r="D7" s="230" t="s">
        <v>958</v>
      </c>
      <c r="E7" s="125">
        <v>295</v>
      </c>
    </row>
    <row r="8" spans="1:44" ht="27.6" x14ac:dyDescent="0.25">
      <c r="A8" s="230" t="s">
        <v>1903</v>
      </c>
      <c r="B8" s="28" t="s">
        <v>1023</v>
      </c>
      <c r="C8" s="29" t="s">
        <v>1904</v>
      </c>
      <c r="D8" s="230" t="s">
        <v>958</v>
      </c>
      <c r="E8" s="125">
        <v>295</v>
      </c>
    </row>
    <row r="9" spans="1:44" ht="27.6" x14ac:dyDescent="0.25">
      <c r="A9" s="230" t="s">
        <v>1905</v>
      </c>
      <c r="B9" s="28" t="s">
        <v>58</v>
      </c>
      <c r="C9" s="29" t="s">
        <v>1906</v>
      </c>
      <c r="D9" s="230" t="s">
        <v>958</v>
      </c>
      <c r="E9" s="125">
        <v>315</v>
      </c>
    </row>
    <row r="10" spans="1:44" ht="27.6" x14ac:dyDescent="0.25">
      <c r="A10" s="230" t="s">
        <v>1907</v>
      </c>
      <c r="B10" s="28" t="s">
        <v>1024</v>
      </c>
      <c r="C10" s="29" t="s">
        <v>1908</v>
      </c>
      <c r="D10" s="230" t="s">
        <v>958</v>
      </c>
      <c r="E10" s="125">
        <v>315</v>
      </c>
    </row>
    <row r="11" spans="1:44" ht="27.6" x14ac:dyDescent="0.25">
      <c r="A11" s="230" t="s">
        <v>1909</v>
      </c>
      <c r="B11" s="28" t="s">
        <v>1025</v>
      </c>
      <c r="C11" s="29" t="s">
        <v>1910</v>
      </c>
      <c r="D11" s="230" t="s">
        <v>958</v>
      </c>
      <c r="E11" s="125">
        <v>315</v>
      </c>
    </row>
    <row r="12" spans="1:44" ht="27.6" x14ac:dyDescent="0.25">
      <c r="A12" s="230" t="s">
        <v>1911</v>
      </c>
      <c r="B12" s="28" t="s">
        <v>1026</v>
      </c>
      <c r="C12" s="29" t="s">
        <v>1912</v>
      </c>
      <c r="D12" s="230" t="s">
        <v>958</v>
      </c>
      <c r="E12" s="125">
        <v>325</v>
      </c>
    </row>
    <row r="13" spans="1:44" ht="52.8" x14ac:dyDescent="0.25">
      <c r="A13" s="230" t="s">
        <v>1913</v>
      </c>
      <c r="B13" s="28" t="s">
        <v>1027</v>
      </c>
      <c r="C13" s="29" t="s">
        <v>1914</v>
      </c>
      <c r="D13" s="230" t="s">
        <v>958</v>
      </c>
      <c r="E13" s="125">
        <v>295</v>
      </c>
    </row>
    <row r="14" spans="1:44" ht="41.4" x14ac:dyDescent="0.25">
      <c r="A14" s="230" t="s">
        <v>1915</v>
      </c>
      <c r="B14" s="28" t="s">
        <v>1028</v>
      </c>
      <c r="C14" s="29" t="s">
        <v>1916</v>
      </c>
      <c r="D14" s="230" t="s">
        <v>958</v>
      </c>
      <c r="E14" s="125">
        <v>295</v>
      </c>
    </row>
    <row r="15" spans="1:44" ht="27.6" x14ac:dyDescent="0.25">
      <c r="A15" s="230"/>
      <c r="B15" s="28" t="s">
        <v>1029</v>
      </c>
      <c r="C15" s="29" t="s">
        <v>1917</v>
      </c>
      <c r="D15" s="230" t="s">
        <v>958</v>
      </c>
      <c r="E15" s="125">
        <v>335</v>
      </c>
    </row>
    <row r="16" spans="1:44" ht="41.4" x14ac:dyDescent="0.25">
      <c r="A16" s="230" t="s">
        <v>1918</v>
      </c>
      <c r="B16" s="28" t="s">
        <v>1030</v>
      </c>
      <c r="C16" s="29" t="s">
        <v>1919</v>
      </c>
      <c r="D16" s="230" t="s">
        <v>958</v>
      </c>
      <c r="E16" s="125">
        <v>315</v>
      </c>
    </row>
    <row r="17" spans="1:5" ht="27.6" x14ac:dyDescent="0.25">
      <c r="A17" s="230"/>
      <c r="B17" s="28" t="s">
        <v>1031</v>
      </c>
      <c r="C17" s="29" t="s">
        <v>1920</v>
      </c>
      <c r="D17" s="230" t="s">
        <v>958</v>
      </c>
      <c r="E17" s="125">
        <v>315</v>
      </c>
    </row>
    <row r="18" spans="1:5" ht="27.6" x14ac:dyDescent="0.25">
      <c r="A18" s="230"/>
      <c r="B18" s="28" t="s">
        <v>1032</v>
      </c>
      <c r="C18" s="29" t="s">
        <v>1921</v>
      </c>
      <c r="D18" s="230" t="s">
        <v>958</v>
      </c>
      <c r="E18" s="125">
        <v>315</v>
      </c>
    </row>
    <row r="19" spans="1:5" ht="27.6" x14ac:dyDescent="0.25">
      <c r="A19" s="230" t="s">
        <v>1922</v>
      </c>
      <c r="B19" s="28" t="s">
        <v>1033</v>
      </c>
      <c r="C19" s="29" t="s">
        <v>1923</v>
      </c>
      <c r="D19" s="230" t="s">
        <v>958</v>
      </c>
      <c r="E19" s="125">
        <v>315</v>
      </c>
    </row>
    <row r="20" spans="1:5" ht="27.6" x14ac:dyDescent="0.25">
      <c r="A20" s="230" t="s">
        <v>1924</v>
      </c>
      <c r="B20" s="28" t="s">
        <v>1034</v>
      </c>
      <c r="C20" s="29" t="s">
        <v>1925</v>
      </c>
      <c r="D20" s="230" t="s">
        <v>958</v>
      </c>
      <c r="E20" s="125">
        <v>315</v>
      </c>
    </row>
    <row r="21" spans="1:5" ht="27.6" x14ac:dyDescent="0.25">
      <c r="A21" s="230" t="s">
        <v>1926</v>
      </c>
      <c r="B21" s="28" t="s">
        <v>1035</v>
      </c>
      <c r="C21" s="29" t="s">
        <v>1927</v>
      </c>
      <c r="D21" s="230" t="s">
        <v>958</v>
      </c>
      <c r="E21" s="125">
        <v>315</v>
      </c>
    </row>
    <row r="22" spans="1:5" ht="27.6" x14ac:dyDescent="0.25">
      <c r="A22" s="230" t="s">
        <v>1928</v>
      </c>
      <c r="B22" s="28" t="s">
        <v>1036</v>
      </c>
      <c r="C22" s="29" t="s">
        <v>1929</v>
      </c>
      <c r="D22" s="230" t="s">
        <v>958</v>
      </c>
      <c r="E22" s="125">
        <v>315</v>
      </c>
    </row>
    <row r="23" spans="1:5" ht="27.6" x14ac:dyDescent="0.25">
      <c r="A23" s="230"/>
      <c r="B23" s="28" t="s">
        <v>1037</v>
      </c>
      <c r="C23" s="29" t="s">
        <v>1930</v>
      </c>
      <c r="D23" s="230" t="s">
        <v>958</v>
      </c>
      <c r="E23" s="125">
        <v>307</v>
      </c>
    </row>
    <row r="24" spans="1:5" ht="27.6" x14ac:dyDescent="0.25">
      <c r="A24" s="230"/>
      <c r="B24" s="28" t="s">
        <v>110</v>
      </c>
      <c r="C24" s="29" t="s">
        <v>1931</v>
      </c>
      <c r="D24" s="230" t="s">
        <v>958</v>
      </c>
      <c r="E24" s="125">
        <v>307</v>
      </c>
    </row>
    <row r="25" spans="1:5" ht="27.6" x14ac:dyDescent="0.25">
      <c r="A25" s="230" t="s">
        <v>1932</v>
      </c>
      <c r="B25" s="28" t="s">
        <v>111</v>
      </c>
      <c r="C25" s="29" t="s">
        <v>1933</v>
      </c>
      <c r="D25" s="230" t="s">
        <v>958</v>
      </c>
      <c r="E25" s="125">
        <v>330</v>
      </c>
    </row>
    <row r="26" spans="1:5" ht="27.6" x14ac:dyDescent="0.25">
      <c r="A26" s="230" t="s">
        <v>1934</v>
      </c>
      <c r="B26" s="28" t="s">
        <v>112</v>
      </c>
      <c r="C26" s="29" t="s">
        <v>1935</v>
      </c>
      <c r="D26" s="230" t="s">
        <v>958</v>
      </c>
      <c r="E26" s="125">
        <v>330</v>
      </c>
    </row>
    <row r="27" spans="1:5" ht="27.6" x14ac:dyDescent="0.25">
      <c r="A27" s="230" t="s">
        <v>1936</v>
      </c>
      <c r="B27" s="28" t="s">
        <v>113</v>
      </c>
      <c r="C27" s="29" t="s">
        <v>1937</v>
      </c>
      <c r="D27" s="230" t="s">
        <v>958</v>
      </c>
      <c r="E27" s="125">
        <v>330</v>
      </c>
    </row>
    <row r="28" spans="1:5" ht="27.6" x14ac:dyDescent="0.25">
      <c r="A28" s="230" t="s">
        <v>1938</v>
      </c>
      <c r="B28" s="28" t="s">
        <v>1939</v>
      </c>
      <c r="C28" s="29" t="s">
        <v>1940</v>
      </c>
      <c r="D28" s="230" t="s">
        <v>958</v>
      </c>
      <c r="E28" s="125">
        <v>330</v>
      </c>
    </row>
    <row r="29" spans="1:5" ht="27.6" x14ac:dyDescent="0.25">
      <c r="A29" s="230" t="s">
        <v>1941</v>
      </c>
      <c r="B29" s="28" t="s">
        <v>1942</v>
      </c>
      <c r="C29" s="29" t="s">
        <v>1943</v>
      </c>
      <c r="D29" s="230" t="s">
        <v>958</v>
      </c>
      <c r="E29" s="125">
        <v>330</v>
      </c>
    </row>
    <row r="30" spans="1:5" ht="27.6" x14ac:dyDescent="0.25">
      <c r="A30" s="230"/>
      <c r="B30" s="28" t="s">
        <v>1944</v>
      </c>
      <c r="C30" s="29" t="s">
        <v>42</v>
      </c>
      <c r="D30" s="230" t="s">
        <v>958</v>
      </c>
      <c r="E30" s="125">
        <v>335</v>
      </c>
    </row>
    <row r="31" spans="1:5" ht="27.6" x14ac:dyDescent="0.25">
      <c r="A31" s="230"/>
      <c r="B31" s="28" t="s">
        <v>96</v>
      </c>
      <c r="C31" s="29" t="s">
        <v>1945</v>
      </c>
      <c r="D31" s="230" t="s">
        <v>958</v>
      </c>
      <c r="E31" s="125">
        <v>310</v>
      </c>
    </row>
    <row r="32" spans="1:5" ht="41.4" x14ac:dyDescent="0.25">
      <c r="A32" s="230" t="s">
        <v>1946</v>
      </c>
      <c r="B32" s="28" t="s">
        <v>1947</v>
      </c>
      <c r="C32" s="29" t="s">
        <v>1948</v>
      </c>
      <c r="D32" s="230" t="s">
        <v>958</v>
      </c>
      <c r="E32" s="125">
        <v>335</v>
      </c>
    </row>
    <row r="33" spans="1:5" ht="41.4" x14ac:dyDescent="0.25">
      <c r="A33" s="230" t="s">
        <v>1949</v>
      </c>
      <c r="B33" s="28" t="s">
        <v>97</v>
      </c>
      <c r="C33" s="29" t="s">
        <v>1950</v>
      </c>
      <c r="D33" s="230" t="s">
        <v>958</v>
      </c>
      <c r="E33" s="125">
        <v>335</v>
      </c>
    </row>
    <row r="34" spans="1:5" ht="41.4" x14ac:dyDescent="0.25">
      <c r="A34" s="230" t="s">
        <v>1951</v>
      </c>
      <c r="B34" s="28" t="s">
        <v>1952</v>
      </c>
      <c r="C34" s="29" t="s">
        <v>1953</v>
      </c>
      <c r="D34" s="230" t="s">
        <v>958</v>
      </c>
      <c r="E34" s="125">
        <v>335</v>
      </c>
    </row>
    <row r="35" spans="1:5" ht="41.4" x14ac:dyDescent="0.25">
      <c r="A35" s="230" t="s">
        <v>1954</v>
      </c>
      <c r="B35" s="28" t="s">
        <v>1398</v>
      </c>
      <c r="C35" s="29" t="s">
        <v>1955</v>
      </c>
      <c r="D35" s="230" t="s">
        <v>958</v>
      </c>
      <c r="E35" s="125">
        <v>335</v>
      </c>
    </row>
    <row r="36" spans="1:5" ht="31.5" customHeight="1" x14ac:dyDescent="0.25">
      <c r="A36" s="230" t="s">
        <v>1956</v>
      </c>
      <c r="B36" s="28" t="s">
        <v>1399</v>
      </c>
      <c r="C36" s="29" t="s">
        <v>1957</v>
      </c>
      <c r="D36" s="230" t="s">
        <v>958</v>
      </c>
      <c r="E36" s="125">
        <v>310</v>
      </c>
    </row>
    <row r="37" spans="1:5" ht="27.6" x14ac:dyDescent="0.25">
      <c r="A37" s="230" t="s">
        <v>1958</v>
      </c>
      <c r="B37" s="28" t="s">
        <v>1400</v>
      </c>
      <c r="C37" s="29" t="s">
        <v>1959</v>
      </c>
      <c r="D37" s="230" t="s">
        <v>958</v>
      </c>
      <c r="E37" s="125">
        <v>357</v>
      </c>
    </row>
    <row r="38" spans="1:5" ht="27.6" x14ac:dyDescent="0.25">
      <c r="A38" s="230" t="s">
        <v>1960</v>
      </c>
      <c r="B38" s="28" t="s">
        <v>1401</v>
      </c>
      <c r="C38" s="29" t="s">
        <v>1961</v>
      </c>
      <c r="D38" s="230" t="s">
        <v>958</v>
      </c>
      <c r="E38" s="125">
        <v>357</v>
      </c>
    </row>
    <row r="39" spans="1:5" ht="41.4" x14ac:dyDescent="0.25">
      <c r="A39" s="246" t="s">
        <v>1962</v>
      </c>
      <c r="B39" s="28" t="s">
        <v>1963</v>
      </c>
      <c r="C39" s="29" t="s">
        <v>1964</v>
      </c>
      <c r="D39" s="246" t="s">
        <v>958</v>
      </c>
      <c r="E39" s="125">
        <v>417</v>
      </c>
    </row>
    <row r="40" spans="1:5" ht="41.4" x14ac:dyDescent="0.25">
      <c r="A40" s="230" t="s">
        <v>1965</v>
      </c>
      <c r="B40" s="28" t="s">
        <v>1966</v>
      </c>
      <c r="C40" s="29" t="s">
        <v>1967</v>
      </c>
      <c r="D40" s="230" t="s">
        <v>958</v>
      </c>
      <c r="E40" s="125">
        <v>417</v>
      </c>
    </row>
    <row r="41" spans="1:5" ht="41.4" x14ac:dyDescent="0.25">
      <c r="A41" s="230" t="s">
        <v>1968</v>
      </c>
      <c r="B41" s="28" t="s">
        <v>1969</v>
      </c>
      <c r="C41" s="29" t="s">
        <v>1970</v>
      </c>
      <c r="D41" s="230" t="s">
        <v>958</v>
      </c>
      <c r="E41" s="125">
        <v>350</v>
      </c>
    </row>
    <row r="42" spans="1:5" ht="41.4" x14ac:dyDescent="0.25">
      <c r="A42" s="230" t="s">
        <v>1971</v>
      </c>
      <c r="B42" s="28" t="s">
        <v>1972</v>
      </c>
      <c r="C42" s="29" t="s">
        <v>1973</v>
      </c>
      <c r="D42" s="230" t="s">
        <v>958</v>
      </c>
      <c r="E42" s="125">
        <v>350</v>
      </c>
    </row>
    <row r="43" spans="1:5" ht="31.5" customHeight="1" x14ac:dyDescent="0.25">
      <c r="A43" s="281"/>
      <c r="B43" s="28" t="s">
        <v>2724</v>
      </c>
      <c r="C43" s="29" t="s">
        <v>2725</v>
      </c>
      <c r="D43" s="281" t="s">
        <v>958</v>
      </c>
      <c r="E43" s="125">
        <v>1250</v>
      </c>
    </row>
    <row r="44" spans="1:5" ht="31.5" customHeight="1" x14ac:dyDescent="0.25">
      <c r="A44" s="281"/>
      <c r="B44" s="28" t="s">
        <v>2726</v>
      </c>
      <c r="C44" s="29" t="s">
        <v>2727</v>
      </c>
      <c r="D44" s="281" t="s">
        <v>958</v>
      </c>
      <c r="E44" s="125">
        <v>1250</v>
      </c>
    </row>
    <row r="45" spans="1:5" ht="23.25" customHeight="1" x14ac:dyDescent="0.25">
      <c r="A45" s="305" t="s">
        <v>1543</v>
      </c>
      <c r="B45" s="306"/>
      <c r="C45" s="306"/>
      <c r="D45" s="306"/>
      <c r="E45" s="314"/>
    </row>
    <row r="46" spans="1:5" ht="27.6" x14ac:dyDescent="0.25">
      <c r="A46" s="230" t="s">
        <v>1974</v>
      </c>
      <c r="B46" s="28" t="s">
        <v>1038</v>
      </c>
      <c r="C46" s="29" t="s">
        <v>1975</v>
      </c>
      <c r="D46" s="230" t="s">
        <v>958</v>
      </c>
      <c r="E46" s="125">
        <v>1195</v>
      </c>
    </row>
    <row r="47" spans="1:5" ht="27.6" x14ac:dyDescent="0.25">
      <c r="A47" s="230" t="s">
        <v>1976</v>
      </c>
      <c r="B47" s="28" t="s">
        <v>1039</v>
      </c>
      <c r="C47" s="29" t="s">
        <v>1977</v>
      </c>
      <c r="D47" s="230" t="s">
        <v>958</v>
      </c>
      <c r="E47" s="125">
        <v>450</v>
      </c>
    </row>
    <row r="48" spans="1:5" ht="30" customHeight="1" x14ac:dyDescent="0.25">
      <c r="A48" s="230" t="s">
        <v>1978</v>
      </c>
      <c r="B48" s="28" t="s">
        <v>98</v>
      </c>
      <c r="C48" s="29" t="s">
        <v>1979</v>
      </c>
      <c r="D48" s="230" t="s">
        <v>958</v>
      </c>
      <c r="E48" s="125">
        <v>1035</v>
      </c>
    </row>
    <row r="49" spans="1:5" ht="27.6" x14ac:dyDescent="0.25">
      <c r="A49" s="230" t="s">
        <v>1980</v>
      </c>
      <c r="B49" s="28" t="s">
        <v>99</v>
      </c>
      <c r="C49" s="29" t="s">
        <v>1981</v>
      </c>
      <c r="D49" s="230" t="s">
        <v>958</v>
      </c>
      <c r="E49" s="125">
        <v>1195</v>
      </c>
    </row>
    <row r="50" spans="1:5" ht="27.6" x14ac:dyDescent="0.25">
      <c r="A50" s="230" t="s">
        <v>1982</v>
      </c>
      <c r="B50" s="28" t="s">
        <v>1983</v>
      </c>
      <c r="C50" s="29" t="s">
        <v>1984</v>
      </c>
      <c r="D50" s="230" t="s">
        <v>958</v>
      </c>
      <c r="E50" s="125">
        <v>817</v>
      </c>
    </row>
    <row r="51" spans="1:5" ht="27.6" x14ac:dyDescent="0.25">
      <c r="A51" s="153"/>
      <c r="B51" s="28" t="s">
        <v>100</v>
      </c>
      <c r="C51" s="29" t="s">
        <v>101</v>
      </c>
      <c r="D51" s="230" t="s">
        <v>958</v>
      </c>
      <c r="E51" s="125">
        <v>835</v>
      </c>
    </row>
    <row r="52" spans="1:5" ht="27.6" x14ac:dyDescent="0.25">
      <c r="A52" s="153"/>
      <c r="B52" s="28" t="s">
        <v>102</v>
      </c>
      <c r="C52" s="29" t="s">
        <v>1985</v>
      </c>
      <c r="D52" s="230" t="s">
        <v>958</v>
      </c>
      <c r="E52" s="125">
        <v>895</v>
      </c>
    </row>
    <row r="53" spans="1:5" ht="27.6" x14ac:dyDescent="0.25">
      <c r="A53" s="230" t="s">
        <v>1986</v>
      </c>
      <c r="B53" s="28" t="s">
        <v>1987</v>
      </c>
      <c r="C53" s="29" t="s">
        <v>1988</v>
      </c>
      <c r="D53" s="230" t="s">
        <v>958</v>
      </c>
      <c r="E53" s="125">
        <v>1035</v>
      </c>
    </row>
    <row r="54" spans="1:5" ht="24.75" customHeight="1" x14ac:dyDescent="0.25">
      <c r="A54" s="153"/>
      <c r="B54" s="28" t="s">
        <v>1989</v>
      </c>
      <c r="C54" s="29" t="s">
        <v>1990</v>
      </c>
      <c r="D54" s="230" t="s">
        <v>958</v>
      </c>
      <c r="E54" s="125">
        <v>807</v>
      </c>
    </row>
    <row r="55" spans="1:5" ht="23.25" customHeight="1" x14ac:dyDescent="0.25">
      <c r="A55" s="305" t="s">
        <v>1200</v>
      </c>
      <c r="B55" s="306"/>
      <c r="C55" s="306"/>
      <c r="D55" s="306"/>
      <c r="E55" s="314"/>
    </row>
    <row r="56" spans="1:5" ht="41.4" x14ac:dyDescent="0.25">
      <c r="A56" s="230" t="s">
        <v>1991</v>
      </c>
      <c r="B56" s="28" t="s">
        <v>1040</v>
      </c>
      <c r="C56" s="29" t="s">
        <v>1992</v>
      </c>
      <c r="D56" s="230" t="s">
        <v>958</v>
      </c>
      <c r="E56" s="125">
        <v>237</v>
      </c>
    </row>
    <row r="57" spans="1:5" ht="27.6" x14ac:dyDescent="0.25">
      <c r="A57" s="230" t="s">
        <v>1993</v>
      </c>
      <c r="B57" s="28" t="s">
        <v>1041</v>
      </c>
      <c r="C57" s="29" t="s">
        <v>2254</v>
      </c>
      <c r="D57" s="230" t="s">
        <v>958</v>
      </c>
      <c r="E57" s="125">
        <v>257</v>
      </c>
    </row>
    <row r="58" spans="1:5" ht="27.6" x14ac:dyDescent="0.25">
      <c r="A58" s="230" t="s">
        <v>1994</v>
      </c>
      <c r="B58" s="28" t="s">
        <v>1042</v>
      </c>
      <c r="C58" s="29" t="s">
        <v>1995</v>
      </c>
      <c r="D58" s="230" t="s">
        <v>958</v>
      </c>
      <c r="E58" s="125">
        <v>257</v>
      </c>
    </row>
    <row r="59" spans="1:5" ht="55.2" x14ac:dyDescent="0.25">
      <c r="A59" s="230" t="s">
        <v>1996</v>
      </c>
      <c r="B59" s="28" t="s">
        <v>114</v>
      </c>
      <c r="C59" s="29" t="s">
        <v>1997</v>
      </c>
      <c r="D59" s="230" t="s">
        <v>958</v>
      </c>
      <c r="E59" s="125">
        <v>257</v>
      </c>
    </row>
    <row r="60" spans="1:5" ht="55.2" x14ac:dyDescent="0.25">
      <c r="A60" s="230" t="s">
        <v>1998</v>
      </c>
      <c r="B60" s="28" t="s">
        <v>115</v>
      </c>
      <c r="C60" s="29" t="s">
        <v>1999</v>
      </c>
      <c r="D60" s="230" t="s">
        <v>958</v>
      </c>
      <c r="E60" s="125">
        <v>145</v>
      </c>
    </row>
  </sheetData>
  <mergeCells count="5">
    <mergeCell ref="A55:E55"/>
    <mergeCell ref="B2:D2"/>
    <mergeCell ref="A1:E1"/>
    <mergeCell ref="A4:E4"/>
    <mergeCell ref="A45:E45"/>
  </mergeCells>
  <phoneticPr fontId="13" type="noConversion"/>
  <pageMargins left="0.59055118110236227" right="0.35433070866141736" top="0.51181102362204722" bottom="0.43307086614173229" header="0.15748031496062992" footer="0.51181102362204722"/>
  <pageSetup paperSize="9" scale="93" orientation="portrait" r:id="rId1"/>
  <headerFooter alignWithMargins="0"/>
  <rowBreaks count="1" manualBreakCount="1">
    <brk id="54"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AR13"/>
  <sheetViews>
    <sheetView view="pageBreakPreview" topLeftCell="A4" zoomScaleNormal="100" zoomScaleSheetLayoutView="100" workbookViewId="0">
      <selection activeCell="A10" sqref="A10"/>
    </sheetView>
  </sheetViews>
  <sheetFormatPr defaultColWidth="9.109375" defaultRowHeight="13.8" x14ac:dyDescent="0.25"/>
  <cols>
    <col min="1" max="1" width="12.5546875" style="42" customWidth="1"/>
    <col min="2" max="2" width="11.6640625" style="42" customWidth="1"/>
    <col min="3" max="3" width="41.109375" style="238" customWidth="1"/>
    <col min="4" max="4" width="13.6640625" style="42" customWidth="1"/>
    <col min="5" max="5" width="12.44140625" style="42" customWidth="1"/>
    <col min="6" max="16384" width="9.109375" style="42"/>
  </cols>
  <sheetData>
    <row r="1" spans="1:44" s="40" customFormat="1" ht="21.75" customHeight="1" x14ac:dyDescent="0.25">
      <c r="A1" s="304" t="s">
        <v>1545</v>
      </c>
      <c r="B1" s="304"/>
      <c r="C1" s="304"/>
      <c r="D1" s="304"/>
      <c r="E1" s="304"/>
    </row>
    <row r="2" spans="1:44" x14ac:dyDescent="0.25">
      <c r="C2" s="49"/>
      <c r="D2" s="41"/>
    </row>
    <row r="3" spans="1:44" s="56" customFormat="1" ht="24.75" customHeight="1" x14ac:dyDescent="0.25">
      <c r="A3" s="151" t="s">
        <v>672</v>
      </c>
      <c r="B3" s="150" t="s">
        <v>671</v>
      </c>
      <c r="C3" s="255" t="s">
        <v>1207</v>
      </c>
      <c r="D3" s="150" t="s">
        <v>956</v>
      </c>
      <c r="E3" s="150" t="s">
        <v>55</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row>
    <row r="4" spans="1:44" s="62" customFormat="1" ht="20.25" customHeight="1" x14ac:dyDescent="0.25">
      <c r="A4" s="293" t="s">
        <v>1205</v>
      </c>
      <c r="B4" s="293"/>
      <c r="C4" s="293"/>
      <c r="D4" s="293"/>
      <c r="E4" s="293"/>
    </row>
    <row r="5" spans="1:44" s="45" customFormat="1" ht="48" customHeight="1" x14ac:dyDescent="0.25">
      <c r="A5" s="126" t="s">
        <v>1403</v>
      </c>
      <c r="B5" s="194" t="s">
        <v>1423</v>
      </c>
      <c r="C5" s="29" t="s">
        <v>1404</v>
      </c>
      <c r="D5" s="193" t="s">
        <v>1405</v>
      </c>
      <c r="E5" s="115">
        <v>400</v>
      </c>
    </row>
    <row r="6" spans="1:44" s="45" customFormat="1" ht="33" customHeight="1" x14ac:dyDescent="0.25">
      <c r="A6" s="126" t="s">
        <v>1406</v>
      </c>
      <c r="B6" s="194" t="s">
        <v>1424</v>
      </c>
      <c r="C6" s="29" t="s">
        <v>1413</v>
      </c>
      <c r="D6" s="193" t="s">
        <v>1405</v>
      </c>
      <c r="E6" s="115">
        <v>700</v>
      </c>
    </row>
    <row r="7" spans="1:44" s="45" customFormat="1" ht="55.2" x14ac:dyDescent="0.25">
      <c r="A7" s="192" t="s">
        <v>1407</v>
      </c>
      <c r="B7" s="195" t="s">
        <v>2251</v>
      </c>
      <c r="C7" s="29" t="s">
        <v>1408</v>
      </c>
      <c r="D7" s="193" t="s">
        <v>1405</v>
      </c>
      <c r="E7" s="115">
        <v>1150</v>
      </c>
    </row>
    <row r="8" spans="1:44" ht="55.2" x14ac:dyDescent="0.25">
      <c r="A8" s="192" t="s">
        <v>1409</v>
      </c>
      <c r="B8" s="195" t="s">
        <v>2252</v>
      </c>
      <c r="C8" s="29" t="s">
        <v>1427</v>
      </c>
      <c r="D8" s="193" t="s">
        <v>1405</v>
      </c>
      <c r="E8" s="115">
        <v>1250</v>
      </c>
    </row>
    <row r="9" spans="1:44" ht="41.4" x14ac:dyDescent="0.25">
      <c r="A9" s="192" t="s">
        <v>1428</v>
      </c>
      <c r="B9" s="195" t="s">
        <v>1425</v>
      </c>
      <c r="C9" s="29" t="s">
        <v>1429</v>
      </c>
      <c r="D9" s="193" t="s">
        <v>1405</v>
      </c>
      <c r="E9" s="115">
        <v>1500</v>
      </c>
    </row>
    <row r="10" spans="1:44" ht="30.75" customHeight="1" x14ac:dyDescent="0.25">
      <c r="A10" s="192" t="s">
        <v>1410</v>
      </c>
      <c r="B10" s="195" t="s">
        <v>1426</v>
      </c>
      <c r="C10" s="29" t="s">
        <v>2721</v>
      </c>
      <c r="D10" s="193" t="s">
        <v>1405</v>
      </c>
      <c r="E10" s="115">
        <v>8000</v>
      </c>
    </row>
    <row r="11" spans="1:44" ht="27.75" customHeight="1" x14ac:dyDescent="0.25">
      <c r="A11" s="192" t="s">
        <v>1411</v>
      </c>
      <c r="B11" s="195" t="s">
        <v>1430</v>
      </c>
      <c r="C11" s="29" t="s">
        <v>1412</v>
      </c>
      <c r="D11" s="193" t="s">
        <v>1405</v>
      </c>
      <c r="E11" s="115">
        <v>8500</v>
      </c>
    </row>
    <row r="12" spans="1:44" ht="21" customHeight="1" x14ac:dyDescent="0.25">
      <c r="A12" s="92"/>
      <c r="B12" s="28" t="s">
        <v>1434</v>
      </c>
      <c r="C12" s="128" t="s">
        <v>1435</v>
      </c>
      <c r="D12" s="193" t="s">
        <v>1405</v>
      </c>
      <c r="E12" s="115">
        <v>4000</v>
      </c>
    </row>
    <row r="13" spans="1:44" s="272" customFormat="1" ht="30.75" customHeight="1" x14ac:dyDescent="0.25">
      <c r="A13" s="192" t="s">
        <v>1410</v>
      </c>
      <c r="B13" s="195" t="s">
        <v>2723</v>
      </c>
      <c r="C13" s="29" t="s">
        <v>2722</v>
      </c>
      <c r="D13" s="193" t="s">
        <v>1405</v>
      </c>
      <c r="E13" s="115">
        <v>12000</v>
      </c>
    </row>
  </sheetData>
  <mergeCells count="2">
    <mergeCell ref="A1:E1"/>
    <mergeCell ref="A4:E4"/>
  </mergeCells>
  <phoneticPr fontId="0" type="noConversion"/>
  <pageMargins left="0.70866141732283472" right="0.39370078740157483" top="0.51181102362204722" bottom="0.27559055118110237" header="0.15748031496062992" footer="0.15748031496062992"/>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AQ16"/>
  <sheetViews>
    <sheetView view="pageBreakPreview" zoomScaleNormal="100" zoomScaleSheetLayoutView="100" workbookViewId="0">
      <selection activeCell="G10" sqref="G10"/>
    </sheetView>
  </sheetViews>
  <sheetFormatPr defaultColWidth="9.109375" defaultRowHeight="13.8" x14ac:dyDescent="0.25"/>
  <cols>
    <col min="1" max="1" width="12.88671875" style="35" customWidth="1"/>
    <col min="2" max="2" width="13.109375" style="35" customWidth="1"/>
    <col min="3" max="3" width="45" style="237" customWidth="1"/>
    <col min="4" max="4" width="14.6640625" style="35" customWidth="1"/>
    <col min="5" max="5" width="13.5546875" style="35" customWidth="1"/>
    <col min="6" max="16384" width="9.109375" style="35"/>
  </cols>
  <sheetData>
    <row r="1" spans="1:43" s="175" customFormat="1" ht="33.75" customHeight="1" x14ac:dyDescent="0.25">
      <c r="A1" s="309" t="s">
        <v>51</v>
      </c>
      <c r="B1" s="309"/>
      <c r="C1" s="309"/>
      <c r="D1" s="309"/>
      <c r="E1" s="309"/>
    </row>
    <row r="2" spans="1:43" s="173" customFormat="1" ht="20.399999999999999" x14ac:dyDescent="0.25">
      <c r="A2" s="151" t="s">
        <v>672</v>
      </c>
      <c r="B2" s="150" t="s">
        <v>671</v>
      </c>
      <c r="C2" s="255" t="s">
        <v>1207</v>
      </c>
      <c r="D2" s="150" t="s">
        <v>956</v>
      </c>
      <c r="E2" s="150" t="s">
        <v>55</v>
      </c>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row>
    <row r="3" spans="1:43" s="175" customFormat="1" ht="17.25" customHeight="1" x14ac:dyDescent="0.25">
      <c r="A3" s="305" t="s">
        <v>1244</v>
      </c>
      <c r="B3" s="306"/>
      <c r="C3" s="306"/>
      <c r="D3" s="306"/>
      <c r="E3" s="314"/>
    </row>
    <row r="4" spans="1:43" ht="27.6" x14ac:dyDescent="0.25">
      <c r="A4" s="230" t="s">
        <v>2000</v>
      </c>
      <c r="B4" s="28" t="s">
        <v>1245</v>
      </c>
      <c r="C4" s="29" t="s">
        <v>47</v>
      </c>
      <c r="D4" s="230" t="s">
        <v>958</v>
      </c>
      <c r="E4" s="125">
        <v>455</v>
      </c>
    </row>
    <row r="5" spans="1:43" ht="41.4" x14ac:dyDescent="0.25">
      <c r="A5" s="230" t="s">
        <v>2001</v>
      </c>
      <c r="B5" s="28" t="s">
        <v>1246</v>
      </c>
      <c r="C5" s="29" t="s">
        <v>2002</v>
      </c>
      <c r="D5" s="230" t="s">
        <v>958</v>
      </c>
      <c r="E5" s="125">
        <v>455</v>
      </c>
    </row>
    <row r="6" spans="1:43" ht="27.6" x14ac:dyDescent="0.25">
      <c r="A6" s="230" t="s">
        <v>2003</v>
      </c>
      <c r="B6" s="28" t="s">
        <v>1247</v>
      </c>
      <c r="C6" s="29" t="s">
        <v>2004</v>
      </c>
      <c r="D6" s="230" t="s">
        <v>958</v>
      </c>
      <c r="E6" s="125">
        <v>875</v>
      </c>
    </row>
    <row r="7" spans="1:43" ht="41.4" x14ac:dyDescent="0.25">
      <c r="A7" s="230" t="s">
        <v>2005</v>
      </c>
      <c r="B7" s="28" t="s">
        <v>1248</v>
      </c>
      <c r="C7" s="29" t="s">
        <v>2006</v>
      </c>
      <c r="D7" s="230" t="s">
        <v>958</v>
      </c>
      <c r="E7" s="125">
        <v>520</v>
      </c>
    </row>
    <row r="8" spans="1:43" ht="27.6" x14ac:dyDescent="0.25">
      <c r="A8" s="230" t="s">
        <v>2007</v>
      </c>
      <c r="B8" s="28" t="s">
        <v>59</v>
      </c>
      <c r="C8" s="29" t="s">
        <v>2008</v>
      </c>
      <c r="D8" s="230" t="s">
        <v>958</v>
      </c>
      <c r="E8" s="125">
        <v>435</v>
      </c>
    </row>
    <row r="9" spans="1:43" ht="41.4" x14ac:dyDescent="0.25">
      <c r="A9" s="230" t="s">
        <v>2009</v>
      </c>
      <c r="B9" s="28" t="s">
        <v>861</v>
      </c>
      <c r="C9" s="29" t="s">
        <v>2010</v>
      </c>
      <c r="D9" s="230" t="s">
        <v>958</v>
      </c>
      <c r="E9" s="125">
        <v>150</v>
      </c>
    </row>
    <row r="10" spans="1:43" ht="30.75" customHeight="1" x14ac:dyDescent="0.25">
      <c r="A10" s="230" t="s">
        <v>2009</v>
      </c>
      <c r="B10" s="28" t="s">
        <v>862</v>
      </c>
      <c r="C10" s="29" t="s">
        <v>2011</v>
      </c>
      <c r="D10" s="230" t="s">
        <v>958</v>
      </c>
      <c r="E10" s="125">
        <v>350</v>
      </c>
    </row>
    <row r="11" spans="1:43" ht="27.6" x14ac:dyDescent="0.25">
      <c r="A11" s="230" t="s">
        <v>2012</v>
      </c>
      <c r="B11" s="28" t="s">
        <v>1347</v>
      </c>
      <c r="C11" s="29" t="s">
        <v>1436</v>
      </c>
      <c r="D11" s="230" t="s">
        <v>958</v>
      </c>
      <c r="E11" s="125">
        <v>255</v>
      </c>
    </row>
    <row r="12" spans="1:43" x14ac:dyDescent="0.25">
      <c r="A12" s="305" t="s">
        <v>1546</v>
      </c>
      <c r="B12" s="306"/>
      <c r="C12" s="306"/>
      <c r="D12" s="306"/>
      <c r="E12" s="314"/>
    </row>
    <row r="13" spans="1:43" ht="45.75" customHeight="1" x14ac:dyDescent="0.25">
      <c r="A13" s="153"/>
      <c r="B13" s="28" t="s">
        <v>1391</v>
      </c>
      <c r="C13" s="29" t="s">
        <v>2013</v>
      </c>
      <c r="D13" s="230" t="s">
        <v>958</v>
      </c>
      <c r="E13" s="125">
        <v>210</v>
      </c>
    </row>
    <row r="14" spans="1:43" ht="55.2" x14ac:dyDescent="0.25">
      <c r="A14" s="153"/>
      <c r="B14" s="28" t="s">
        <v>1392</v>
      </c>
      <c r="C14" s="29" t="s">
        <v>2014</v>
      </c>
      <c r="D14" s="230" t="s">
        <v>958</v>
      </c>
      <c r="E14" s="125">
        <v>275</v>
      </c>
    </row>
    <row r="15" spans="1:43" ht="41.4" x14ac:dyDescent="0.25">
      <c r="A15" s="153"/>
      <c r="B15" s="28" t="s">
        <v>1393</v>
      </c>
      <c r="C15" s="29" t="s">
        <v>2015</v>
      </c>
      <c r="D15" s="230" t="s">
        <v>958</v>
      </c>
      <c r="E15" s="125">
        <v>345</v>
      </c>
    </row>
    <row r="16" spans="1:43" ht="55.2" x14ac:dyDescent="0.25">
      <c r="A16" s="153"/>
      <c r="B16" s="28" t="s">
        <v>1394</v>
      </c>
      <c r="C16" s="29" t="s">
        <v>2016</v>
      </c>
      <c r="D16" s="230" t="s">
        <v>958</v>
      </c>
      <c r="E16" s="125">
        <v>545</v>
      </c>
    </row>
  </sheetData>
  <mergeCells count="3">
    <mergeCell ref="A1:E1"/>
    <mergeCell ref="A3:E3"/>
    <mergeCell ref="A12:E12"/>
  </mergeCells>
  <phoneticPr fontId="0" type="noConversion"/>
  <pageMargins left="0.62992125984251968" right="0.39370078740157483" top="0.51181102362204722" bottom="0.27559055118110237" header="0.15748031496062992" footer="0.15748031496062992"/>
  <pageSetup paperSize="9" scale="95"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AQ34"/>
  <sheetViews>
    <sheetView view="pageBreakPreview" zoomScaleNormal="100" zoomScaleSheetLayoutView="100" workbookViewId="0">
      <selection activeCell="G17" sqref="G17"/>
    </sheetView>
  </sheetViews>
  <sheetFormatPr defaultColWidth="9.109375" defaultRowHeight="13.8" x14ac:dyDescent="0.25"/>
  <cols>
    <col min="1" max="1" width="12.44140625" style="42" customWidth="1"/>
    <col min="2" max="2" width="11.33203125" style="42" customWidth="1"/>
    <col min="3" max="3" width="47.44140625" style="42" customWidth="1"/>
    <col min="4" max="4" width="13.44140625" style="42" customWidth="1"/>
    <col min="5" max="5" width="13.5546875" style="42" customWidth="1"/>
    <col min="6" max="16384" width="9.109375" style="42"/>
  </cols>
  <sheetData>
    <row r="1" spans="1:43" s="40" customFormat="1" ht="33.75" customHeight="1" x14ac:dyDescent="0.25">
      <c r="A1" s="309" t="s">
        <v>1547</v>
      </c>
      <c r="B1" s="309"/>
      <c r="C1" s="309"/>
      <c r="D1" s="309"/>
      <c r="E1" s="309"/>
    </row>
    <row r="2" spans="1:43" s="56" customFormat="1" ht="20.399999999999999" x14ac:dyDescent="0.25">
      <c r="A2" s="151" t="s">
        <v>672</v>
      </c>
      <c r="B2" s="150" t="s">
        <v>671</v>
      </c>
      <c r="C2" s="150" t="s">
        <v>1207</v>
      </c>
      <c r="D2" s="150" t="s">
        <v>956</v>
      </c>
      <c r="E2" s="150" t="s">
        <v>55</v>
      </c>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row>
    <row r="3" spans="1:43" s="40" customFormat="1" ht="17.25" customHeight="1" x14ac:dyDescent="0.25">
      <c r="A3" s="39"/>
      <c r="B3" s="319" t="s">
        <v>122</v>
      </c>
      <c r="C3" s="319"/>
      <c r="D3" s="319"/>
      <c r="E3" s="87"/>
    </row>
    <row r="4" spans="1:43" ht="41.4" x14ac:dyDescent="0.25">
      <c r="A4" s="31"/>
      <c r="B4" s="28" t="s">
        <v>973</v>
      </c>
      <c r="C4" s="91" t="s">
        <v>2188</v>
      </c>
      <c r="D4" s="197" t="s">
        <v>958</v>
      </c>
      <c r="E4" s="247">
        <v>1000</v>
      </c>
    </row>
    <row r="5" spans="1:43" ht="27.6" x14ac:dyDescent="0.25">
      <c r="A5" s="155" t="s">
        <v>2189</v>
      </c>
      <c r="B5" s="28" t="s">
        <v>892</v>
      </c>
      <c r="C5" s="91" t="s">
        <v>2190</v>
      </c>
      <c r="D5" s="197" t="s">
        <v>958</v>
      </c>
      <c r="E5" s="247">
        <v>2100</v>
      </c>
    </row>
    <row r="6" spans="1:43" ht="180.75" customHeight="1" x14ac:dyDescent="0.25">
      <c r="A6" s="155" t="s">
        <v>2191</v>
      </c>
      <c r="B6" s="28" t="s">
        <v>893</v>
      </c>
      <c r="C6" s="91" t="s">
        <v>2253</v>
      </c>
      <c r="D6" s="154" t="s">
        <v>958</v>
      </c>
      <c r="E6" s="247">
        <v>1500</v>
      </c>
    </row>
    <row r="7" spans="1:43" x14ac:dyDescent="0.25">
      <c r="A7" s="31"/>
      <c r="B7" s="28" t="s">
        <v>771</v>
      </c>
      <c r="C7" s="91" t="s">
        <v>2192</v>
      </c>
      <c r="D7" s="154" t="s">
        <v>958</v>
      </c>
      <c r="E7" s="247">
        <v>1700</v>
      </c>
    </row>
    <row r="8" spans="1:43" ht="41.4" x14ac:dyDescent="0.25">
      <c r="A8" s="31" t="s">
        <v>2193</v>
      </c>
      <c r="B8" s="28" t="s">
        <v>857</v>
      </c>
      <c r="C8" s="91" t="s">
        <v>2194</v>
      </c>
      <c r="D8" s="154" t="s">
        <v>958</v>
      </c>
      <c r="E8" s="247">
        <v>1110</v>
      </c>
    </row>
    <row r="9" spans="1:43" ht="41.4" x14ac:dyDescent="0.25">
      <c r="A9" s="31" t="s">
        <v>2195</v>
      </c>
      <c r="B9" s="28" t="s">
        <v>858</v>
      </c>
      <c r="C9" s="91" t="s">
        <v>2196</v>
      </c>
      <c r="D9" s="154" t="s">
        <v>958</v>
      </c>
      <c r="E9" s="247">
        <v>330</v>
      </c>
    </row>
    <row r="10" spans="1:43" ht="55.2" x14ac:dyDescent="0.25">
      <c r="A10" s="31"/>
      <c r="B10" s="28" t="s">
        <v>859</v>
      </c>
      <c r="C10" s="91" t="s">
        <v>2197</v>
      </c>
      <c r="D10" s="154" t="s">
        <v>958</v>
      </c>
      <c r="E10" s="247">
        <v>330</v>
      </c>
    </row>
    <row r="11" spans="1:43" ht="27.6" x14ac:dyDescent="0.25">
      <c r="A11" s="31" t="s">
        <v>2198</v>
      </c>
      <c r="B11" s="28" t="s">
        <v>860</v>
      </c>
      <c r="C11" s="91" t="s">
        <v>2199</v>
      </c>
      <c r="D11" s="154" t="s">
        <v>958</v>
      </c>
      <c r="E11" s="247">
        <v>290</v>
      </c>
    </row>
    <row r="12" spans="1:43" ht="46.5" customHeight="1" x14ac:dyDescent="0.25">
      <c r="A12" s="31" t="s">
        <v>2200</v>
      </c>
      <c r="B12" s="28" t="s">
        <v>863</v>
      </c>
      <c r="C12" s="91" t="s">
        <v>2201</v>
      </c>
      <c r="D12" s="154" t="s">
        <v>958</v>
      </c>
      <c r="E12" s="247">
        <v>290</v>
      </c>
    </row>
    <row r="13" spans="1:43" ht="46.5" customHeight="1" x14ac:dyDescent="0.25">
      <c r="A13" s="31" t="s">
        <v>2202</v>
      </c>
      <c r="B13" s="28" t="s">
        <v>864</v>
      </c>
      <c r="C13" s="91" t="s">
        <v>2203</v>
      </c>
      <c r="D13" s="154" t="s">
        <v>958</v>
      </c>
      <c r="E13" s="247">
        <v>290</v>
      </c>
    </row>
    <row r="14" spans="1:43" ht="47.25" customHeight="1" x14ac:dyDescent="0.25">
      <c r="A14" s="31" t="s">
        <v>2204</v>
      </c>
      <c r="B14" s="28" t="s">
        <v>865</v>
      </c>
      <c r="C14" s="91" t="s">
        <v>2205</v>
      </c>
      <c r="D14" s="154" t="s">
        <v>958</v>
      </c>
      <c r="E14" s="247">
        <v>290</v>
      </c>
    </row>
    <row r="15" spans="1:43" ht="55.2" x14ac:dyDescent="0.25">
      <c r="A15" s="31" t="s">
        <v>2206</v>
      </c>
      <c r="B15" s="28" t="s">
        <v>866</v>
      </c>
      <c r="C15" s="91" t="s">
        <v>2207</v>
      </c>
      <c r="D15" s="154" t="s">
        <v>958</v>
      </c>
      <c r="E15" s="247">
        <v>330</v>
      </c>
    </row>
    <row r="16" spans="1:43" ht="27.6" x14ac:dyDescent="0.25">
      <c r="A16" s="31" t="s">
        <v>2208</v>
      </c>
      <c r="B16" s="28" t="s">
        <v>1006</v>
      </c>
      <c r="C16" s="91" t="s">
        <v>2209</v>
      </c>
      <c r="D16" s="154" t="s">
        <v>958</v>
      </c>
      <c r="E16" s="247">
        <v>330</v>
      </c>
    </row>
    <row r="17" spans="1:5" ht="41.4" x14ac:dyDescent="0.25">
      <c r="A17" s="242" t="s">
        <v>2210</v>
      </c>
      <c r="B17" s="146" t="s">
        <v>43</v>
      </c>
      <c r="C17" s="91" t="s">
        <v>2211</v>
      </c>
      <c r="D17" s="154" t="s">
        <v>958</v>
      </c>
      <c r="E17" s="247">
        <v>290</v>
      </c>
    </row>
    <row r="18" spans="1:5" ht="47.25" customHeight="1" x14ac:dyDescent="0.25">
      <c r="A18" s="242" t="s">
        <v>2212</v>
      </c>
      <c r="B18" s="146" t="s">
        <v>44</v>
      </c>
      <c r="C18" s="91" t="s">
        <v>2213</v>
      </c>
      <c r="D18" s="154" t="s">
        <v>958</v>
      </c>
      <c r="E18" s="247">
        <v>290</v>
      </c>
    </row>
    <row r="19" spans="1:5" ht="47.25" customHeight="1" x14ac:dyDescent="0.25">
      <c r="A19" s="243" t="s">
        <v>2214</v>
      </c>
      <c r="B19" s="146" t="s">
        <v>45</v>
      </c>
      <c r="C19" s="91" t="s">
        <v>2215</v>
      </c>
      <c r="D19" s="154" t="s">
        <v>958</v>
      </c>
      <c r="E19" s="247">
        <v>330</v>
      </c>
    </row>
    <row r="20" spans="1:5" ht="41.4" x14ac:dyDescent="0.25">
      <c r="A20" s="242" t="s">
        <v>2216</v>
      </c>
      <c r="B20" s="146" t="s">
        <v>46</v>
      </c>
      <c r="C20" s="91" t="s">
        <v>2217</v>
      </c>
      <c r="D20" s="154" t="s">
        <v>958</v>
      </c>
      <c r="E20" s="247">
        <v>330</v>
      </c>
    </row>
    <row r="21" spans="1:5" ht="41.4" x14ac:dyDescent="0.25">
      <c r="A21" s="242" t="s">
        <v>2218</v>
      </c>
      <c r="B21" s="146" t="s">
        <v>1277</v>
      </c>
      <c r="C21" s="91" t="s">
        <v>2219</v>
      </c>
      <c r="D21" s="154" t="s">
        <v>958</v>
      </c>
      <c r="E21" s="247">
        <v>900</v>
      </c>
    </row>
    <row r="22" spans="1:5" ht="41.4" x14ac:dyDescent="0.25">
      <c r="A22" s="242" t="s">
        <v>2220</v>
      </c>
      <c r="B22" s="146" t="s">
        <v>2221</v>
      </c>
      <c r="C22" s="91" t="s">
        <v>2222</v>
      </c>
      <c r="D22" s="235" t="s">
        <v>958</v>
      </c>
      <c r="E22" s="247">
        <v>330</v>
      </c>
    </row>
    <row r="23" spans="1:5" ht="41.4" x14ac:dyDescent="0.25">
      <c r="A23" s="242" t="s">
        <v>2223</v>
      </c>
      <c r="B23" s="146" t="s">
        <v>2224</v>
      </c>
      <c r="C23" s="91" t="s">
        <v>2225</v>
      </c>
      <c r="D23" s="235" t="s">
        <v>958</v>
      </c>
      <c r="E23" s="247">
        <v>330</v>
      </c>
    </row>
    <row r="24" spans="1:5" ht="41.4" x14ac:dyDescent="0.25">
      <c r="A24" s="242" t="s">
        <v>2226</v>
      </c>
      <c r="B24" s="146" t="s">
        <v>2227</v>
      </c>
      <c r="C24" s="91" t="s">
        <v>2228</v>
      </c>
      <c r="D24" s="235" t="s">
        <v>958</v>
      </c>
      <c r="E24" s="247">
        <v>290</v>
      </c>
    </row>
    <row r="25" spans="1:5" ht="41.4" x14ac:dyDescent="0.25">
      <c r="A25" s="242" t="s">
        <v>2229</v>
      </c>
      <c r="B25" s="146" t="s">
        <v>2230</v>
      </c>
      <c r="C25" s="91" t="s">
        <v>2231</v>
      </c>
      <c r="D25" s="235" t="s">
        <v>958</v>
      </c>
      <c r="E25" s="247">
        <v>290</v>
      </c>
    </row>
    <row r="26" spans="1:5" ht="41.4" x14ac:dyDescent="0.25">
      <c r="A26" s="242"/>
      <c r="B26" s="146" t="s">
        <v>2232</v>
      </c>
      <c r="C26" s="91" t="s">
        <v>2233</v>
      </c>
      <c r="D26" s="235" t="s">
        <v>958</v>
      </c>
      <c r="E26" s="247">
        <v>300</v>
      </c>
    </row>
    <row r="27" spans="1:5" ht="41.4" x14ac:dyDescent="0.25">
      <c r="A27" s="242" t="s">
        <v>2234</v>
      </c>
      <c r="B27" s="146" t="s">
        <v>2235</v>
      </c>
      <c r="C27" s="91" t="s">
        <v>2236</v>
      </c>
      <c r="D27" s="235" t="s">
        <v>958</v>
      </c>
      <c r="E27" s="247">
        <v>290</v>
      </c>
    </row>
    <row r="28" spans="1:5" ht="41.4" x14ac:dyDescent="0.25">
      <c r="A28" s="242" t="s">
        <v>2237</v>
      </c>
      <c r="B28" s="146" t="s">
        <v>2238</v>
      </c>
      <c r="C28" s="91" t="s">
        <v>2239</v>
      </c>
      <c r="D28" s="235" t="s">
        <v>958</v>
      </c>
      <c r="E28" s="247">
        <v>290</v>
      </c>
    </row>
    <row r="29" spans="1:5" ht="41.4" x14ac:dyDescent="0.25">
      <c r="A29" s="242" t="s">
        <v>2240</v>
      </c>
      <c r="B29" s="146" t="s">
        <v>2241</v>
      </c>
      <c r="C29" s="91" t="s">
        <v>2242</v>
      </c>
      <c r="D29" s="235" t="s">
        <v>958</v>
      </c>
      <c r="E29" s="247">
        <v>290</v>
      </c>
    </row>
    <row r="30" spans="1:5" ht="41.4" x14ac:dyDescent="0.25">
      <c r="A30" s="242"/>
      <c r="B30" s="146" t="s">
        <v>2243</v>
      </c>
      <c r="C30" s="91" t="s">
        <v>2244</v>
      </c>
      <c r="D30" s="235" t="s">
        <v>958</v>
      </c>
      <c r="E30" s="247">
        <v>290</v>
      </c>
    </row>
    <row r="31" spans="1:5" ht="55.2" x14ac:dyDescent="0.25">
      <c r="A31" s="242" t="s">
        <v>2245</v>
      </c>
      <c r="B31" s="146" t="s">
        <v>2246</v>
      </c>
      <c r="C31" s="91" t="s">
        <v>2247</v>
      </c>
      <c r="D31" s="235" t="s">
        <v>958</v>
      </c>
      <c r="E31" s="247">
        <v>330</v>
      </c>
    </row>
    <row r="32" spans="1:5" ht="41.4" x14ac:dyDescent="0.25">
      <c r="A32" s="242"/>
      <c r="B32" s="146" t="s">
        <v>2248</v>
      </c>
      <c r="C32" s="91" t="s">
        <v>2249</v>
      </c>
      <c r="D32" s="235" t="s">
        <v>958</v>
      </c>
      <c r="E32" s="247">
        <v>330</v>
      </c>
    </row>
    <row r="33" spans="1:5" x14ac:dyDescent="0.25">
      <c r="A33" s="242"/>
      <c r="B33" s="146" t="s">
        <v>2674</v>
      </c>
      <c r="C33" s="91" t="s">
        <v>2676</v>
      </c>
      <c r="D33" s="270" t="s">
        <v>958</v>
      </c>
      <c r="E33" s="247">
        <v>1700</v>
      </c>
    </row>
    <row r="34" spans="1:5" x14ac:dyDescent="0.25">
      <c r="A34" s="242"/>
      <c r="B34" s="146" t="s">
        <v>2675</v>
      </c>
      <c r="C34" s="91" t="s">
        <v>2677</v>
      </c>
      <c r="D34" s="270" t="s">
        <v>958</v>
      </c>
      <c r="E34" s="247">
        <v>1600</v>
      </c>
    </row>
  </sheetData>
  <mergeCells count="2">
    <mergeCell ref="B3:D3"/>
    <mergeCell ref="A1:E1"/>
  </mergeCells>
  <phoneticPr fontId="0" type="noConversion"/>
  <pageMargins left="0.62992125984251968" right="0.39370078740157483" top="0.51181102362204722" bottom="0.27559055118110237" header="0.15748031496062992" footer="0.15748031496062992"/>
  <pageSetup paperSize="9" scale="95"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AD39"/>
  <sheetViews>
    <sheetView view="pageBreakPreview" zoomScaleNormal="100" zoomScaleSheetLayoutView="100" workbookViewId="0">
      <selection activeCell="E12" sqref="E12"/>
    </sheetView>
  </sheetViews>
  <sheetFormatPr defaultColWidth="9.109375" defaultRowHeight="13.8" x14ac:dyDescent="0.25"/>
  <cols>
    <col min="1" max="1" width="12" style="42" customWidth="1"/>
    <col min="2" max="2" width="10.88671875" style="42" customWidth="1"/>
    <col min="3" max="3" width="52.44140625" style="42" customWidth="1"/>
    <col min="4" max="4" width="14" style="42" customWidth="1"/>
    <col min="5" max="5" width="11.6640625" style="42" customWidth="1"/>
    <col min="6" max="16384" width="9.109375" style="42"/>
  </cols>
  <sheetData>
    <row r="1" spans="1:30" ht="35.25" customHeight="1" x14ac:dyDescent="0.25">
      <c r="A1" s="304" t="s">
        <v>1548</v>
      </c>
      <c r="B1" s="304"/>
      <c r="C1" s="304"/>
      <c r="D1" s="304"/>
      <c r="E1" s="304"/>
    </row>
    <row r="2" spans="1:30" s="40" customFormat="1" ht="25.5" customHeight="1" x14ac:dyDescent="0.25">
      <c r="A2" s="151" t="s">
        <v>672</v>
      </c>
      <c r="B2" s="150" t="s">
        <v>671</v>
      </c>
      <c r="C2" s="150" t="s">
        <v>1207</v>
      </c>
      <c r="D2" s="150" t="s">
        <v>956</v>
      </c>
      <c r="E2" s="150" t="s">
        <v>55</v>
      </c>
      <c r="H2" s="43"/>
      <c r="I2" s="43"/>
      <c r="J2" s="43"/>
      <c r="K2" s="43"/>
      <c r="L2" s="43"/>
      <c r="M2" s="43"/>
      <c r="N2" s="43"/>
      <c r="O2" s="43"/>
      <c r="P2" s="43"/>
      <c r="Q2" s="43"/>
      <c r="R2" s="43"/>
      <c r="S2" s="43"/>
      <c r="T2" s="43"/>
      <c r="U2" s="43"/>
      <c r="V2" s="43"/>
      <c r="W2" s="43"/>
      <c r="X2" s="43"/>
      <c r="Y2" s="43"/>
      <c r="Z2" s="43"/>
      <c r="AA2" s="43"/>
      <c r="AB2" s="43"/>
      <c r="AC2" s="43"/>
      <c r="AD2" s="43"/>
    </row>
    <row r="3" spans="1:30" s="52" customFormat="1" ht="18" customHeight="1" x14ac:dyDescent="0.25">
      <c r="A3" s="320" t="s">
        <v>166</v>
      </c>
      <c r="B3" s="321"/>
      <c r="C3" s="321"/>
      <c r="D3" s="321"/>
      <c r="E3" s="322"/>
    </row>
    <row r="4" spans="1:30" s="52" customFormat="1" ht="47.25" customHeight="1" x14ac:dyDescent="0.25">
      <c r="A4" s="118"/>
      <c r="B4" s="251" t="s">
        <v>1284</v>
      </c>
      <c r="C4" s="34" t="s">
        <v>1285</v>
      </c>
      <c r="D4" s="119" t="s">
        <v>958</v>
      </c>
      <c r="E4" s="117">
        <v>270</v>
      </c>
    </row>
    <row r="5" spans="1:30" ht="27.6" x14ac:dyDescent="0.25">
      <c r="A5" s="118"/>
      <c r="B5" s="251" t="s">
        <v>1286</v>
      </c>
      <c r="C5" s="34" t="s">
        <v>1287</v>
      </c>
      <c r="D5" s="119" t="s">
        <v>958</v>
      </c>
      <c r="E5" s="117">
        <v>190</v>
      </c>
    </row>
    <row r="6" spans="1:30" ht="28.5" customHeight="1" x14ac:dyDescent="0.25">
      <c r="A6" s="118"/>
      <c r="B6" s="251" t="s">
        <v>1288</v>
      </c>
      <c r="C6" s="34" t="s">
        <v>1289</v>
      </c>
      <c r="D6" s="119" t="s">
        <v>958</v>
      </c>
      <c r="E6" s="117">
        <v>200</v>
      </c>
    </row>
    <row r="7" spans="1:30" ht="27.6" x14ac:dyDescent="0.25">
      <c r="A7" s="118"/>
      <c r="B7" s="251" t="s">
        <v>1290</v>
      </c>
      <c r="C7" s="34" t="s">
        <v>1291</v>
      </c>
      <c r="D7" s="119" t="s">
        <v>958</v>
      </c>
      <c r="E7" s="117">
        <v>250</v>
      </c>
    </row>
    <row r="8" spans="1:30" x14ac:dyDescent="0.25">
      <c r="A8" s="118"/>
      <c r="B8" s="251" t="s">
        <v>1292</v>
      </c>
      <c r="C8" s="34" t="s">
        <v>1293</v>
      </c>
      <c r="D8" s="119" t="s">
        <v>958</v>
      </c>
      <c r="E8" s="117">
        <v>190</v>
      </c>
    </row>
    <row r="9" spans="1:30" x14ac:dyDescent="0.25">
      <c r="A9" s="118"/>
      <c r="B9" s="251" t="s">
        <v>1294</v>
      </c>
      <c r="C9" s="34" t="s">
        <v>1295</v>
      </c>
      <c r="D9" s="119" t="s">
        <v>958</v>
      </c>
      <c r="E9" s="117">
        <v>620</v>
      </c>
    </row>
    <row r="10" spans="1:30" ht="27.6" x14ac:dyDescent="0.25">
      <c r="A10" s="118"/>
      <c r="B10" s="251" t="s">
        <v>1296</v>
      </c>
      <c r="C10" s="34" t="s">
        <v>2442</v>
      </c>
      <c r="D10" s="119" t="s">
        <v>958</v>
      </c>
      <c r="E10" s="117">
        <v>300</v>
      </c>
    </row>
    <row r="11" spans="1:30" ht="18.75" customHeight="1" x14ac:dyDescent="0.25">
      <c r="A11" s="320" t="s">
        <v>167</v>
      </c>
      <c r="B11" s="321"/>
      <c r="C11" s="321"/>
      <c r="D11" s="321"/>
      <c r="E11" s="322"/>
    </row>
    <row r="12" spans="1:30" ht="93" customHeight="1" x14ac:dyDescent="0.25">
      <c r="A12" s="126" t="s">
        <v>2443</v>
      </c>
      <c r="B12" s="251" t="s">
        <v>1297</v>
      </c>
      <c r="C12" s="34" t="s">
        <v>2444</v>
      </c>
      <c r="D12" s="119" t="s">
        <v>958</v>
      </c>
      <c r="E12" s="117">
        <v>350</v>
      </c>
    </row>
    <row r="13" spans="1:30" ht="140.25" customHeight="1" x14ac:dyDescent="0.25">
      <c r="A13" s="126" t="s">
        <v>2445</v>
      </c>
      <c r="B13" s="251" t="s">
        <v>1298</v>
      </c>
      <c r="C13" s="34" t="s">
        <v>2446</v>
      </c>
      <c r="D13" s="119" t="s">
        <v>958</v>
      </c>
      <c r="E13" s="117">
        <v>450</v>
      </c>
    </row>
    <row r="14" spans="1:30" ht="82.8" x14ac:dyDescent="0.25">
      <c r="A14" s="126" t="s">
        <v>2447</v>
      </c>
      <c r="B14" s="251" t="s">
        <v>1549</v>
      </c>
      <c r="C14" s="34" t="s">
        <v>2448</v>
      </c>
      <c r="D14" s="119" t="s">
        <v>958</v>
      </c>
      <c r="E14" s="117">
        <v>370</v>
      </c>
    </row>
    <row r="15" spans="1:30" ht="82.8" x14ac:dyDescent="0.25">
      <c r="A15" s="126" t="s">
        <v>2449</v>
      </c>
      <c r="B15" s="251" t="s">
        <v>1299</v>
      </c>
      <c r="C15" s="34" t="s">
        <v>2450</v>
      </c>
      <c r="D15" s="119" t="s">
        <v>958</v>
      </c>
      <c r="E15" s="117">
        <v>620</v>
      </c>
    </row>
    <row r="16" spans="1:30" ht="27.6" x14ac:dyDescent="0.25">
      <c r="A16" s="126"/>
      <c r="B16" s="251" t="s">
        <v>1300</v>
      </c>
      <c r="C16" s="34" t="s">
        <v>2451</v>
      </c>
      <c r="D16" s="119" t="s">
        <v>958</v>
      </c>
      <c r="E16" s="117">
        <v>210</v>
      </c>
    </row>
    <row r="17" spans="1:5" ht="82.8" x14ac:dyDescent="0.25">
      <c r="A17" s="126" t="s">
        <v>2452</v>
      </c>
      <c r="B17" s="251" t="s">
        <v>1301</v>
      </c>
      <c r="C17" s="34" t="s">
        <v>2453</v>
      </c>
      <c r="D17" s="119" t="s">
        <v>958</v>
      </c>
      <c r="E17" s="117">
        <v>620</v>
      </c>
    </row>
    <row r="18" spans="1:5" ht="82.8" x14ac:dyDescent="0.25">
      <c r="A18" s="126" t="s">
        <v>2454</v>
      </c>
      <c r="B18" s="251" t="s">
        <v>1302</v>
      </c>
      <c r="C18" s="34" t="s">
        <v>2455</v>
      </c>
      <c r="D18" s="119" t="s">
        <v>958</v>
      </c>
      <c r="E18" s="117">
        <v>620</v>
      </c>
    </row>
    <row r="19" spans="1:5" ht="82.8" x14ac:dyDescent="0.25">
      <c r="A19" s="126" t="s">
        <v>2456</v>
      </c>
      <c r="B19" s="251" t="s">
        <v>1303</v>
      </c>
      <c r="C19" s="34" t="s">
        <v>2457</v>
      </c>
      <c r="D19" s="119" t="s">
        <v>958</v>
      </c>
      <c r="E19" s="117">
        <v>620</v>
      </c>
    </row>
    <row r="20" spans="1:5" ht="96.6" x14ac:dyDescent="0.25">
      <c r="A20" s="126" t="s">
        <v>2458</v>
      </c>
      <c r="B20" s="251" t="s">
        <v>1304</v>
      </c>
      <c r="C20" s="34" t="s">
        <v>2459</v>
      </c>
      <c r="D20" s="119" t="s">
        <v>958</v>
      </c>
      <c r="E20" s="117">
        <v>620</v>
      </c>
    </row>
    <row r="21" spans="1:5" ht="82.8" x14ac:dyDescent="0.25">
      <c r="A21" s="126" t="s">
        <v>2460</v>
      </c>
      <c r="B21" s="251" t="s">
        <v>1305</v>
      </c>
      <c r="C21" s="34" t="s">
        <v>2461</v>
      </c>
      <c r="D21" s="119" t="s">
        <v>958</v>
      </c>
      <c r="E21" s="117">
        <v>580</v>
      </c>
    </row>
    <row r="22" spans="1:5" ht="82.8" x14ac:dyDescent="0.25">
      <c r="A22" s="126" t="s">
        <v>2462</v>
      </c>
      <c r="B22" s="251" t="s">
        <v>1306</v>
      </c>
      <c r="C22" s="34" t="s">
        <v>2463</v>
      </c>
      <c r="D22" s="119" t="s">
        <v>958</v>
      </c>
      <c r="E22" s="117">
        <v>620</v>
      </c>
    </row>
    <row r="23" spans="1:5" ht="82.8" x14ac:dyDescent="0.25">
      <c r="A23" s="126" t="s">
        <v>2464</v>
      </c>
      <c r="B23" s="251" t="s">
        <v>1307</v>
      </c>
      <c r="C23" s="34" t="s">
        <v>2465</v>
      </c>
      <c r="D23" s="119" t="s">
        <v>958</v>
      </c>
      <c r="E23" s="117">
        <v>620</v>
      </c>
    </row>
    <row r="24" spans="1:5" ht="82.8" x14ac:dyDescent="0.25">
      <c r="A24" s="126" t="s">
        <v>2466</v>
      </c>
      <c r="B24" s="251" t="s">
        <v>1308</v>
      </c>
      <c r="C24" s="34" t="s">
        <v>2467</v>
      </c>
      <c r="D24" s="119" t="s">
        <v>958</v>
      </c>
      <c r="E24" s="117">
        <v>620</v>
      </c>
    </row>
    <row r="25" spans="1:5" ht="82.8" x14ac:dyDescent="0.25">
      <c r="A25" s="126" t="s">
        <v>2468</v>
      </c>
      <c r="B25" s="251" t="s">
        <v>1309</v>
      </c>
      <c r="C25" s="34" t="s">
        <v>2469</v>
      </c>
      <c r="D25" s="119" t="s">
        <v>958</v>
      </c>
      <c r="E25" s="117">
        <v>620</v>
      </c>
    </row>
    <row r="26" spans="1:5" ht="41.4" x14ac:dyDescent="0.25">
      <c r="A26" s="126" t="s">
        <v>116</v>
      </c>
      <c r="B26" s="251" t="s">
        <v>1310</v>
      </c>
      <c r="C26" s="34" t="s">
        <v>2470</v>
      </c>
      <c r="D26" s="119" t="s">
        <v>958</v>
      </c>
      <c r="E26" s="117">
        <v>440</v>
      </c>
    </row>
    <row r="27" spans="1:5" ht="31.5" customHeight="1" x14ac:dyDescent="0.25">
      <c r="A27" s="126" t="s">
        <v>2471</v>
      </c>
      <c r="B27" s="251" t="s">
        <v>1311</v>
      </c>
      <c r="C27" s="34" t="s">
        <v>2472</v>
      </c>
      <c r="D27" s="119" t="s">
        <v>958</v>
      </c>
      <c r="E27" s="117">
        <v>910</v>
      </c>
    </row>
    <row r="28" spans="1:5" ht="59.25" customHeight="1" x14ac:dyDescent="0.25">
      <c r="A28" s="126" t="s">
        <v>2473</v>
      </c>
      <c r="B28" s="251" t="s">
        <v>1312</v>
      </c>
      <c r="C28" s="34" t="s">
        <v>2474</v>
      </c>
      <c r="D28" s="119" t="s">
        <v>958</v>
      </c>
      <c r="E28" s="117">
        <v>1620</v>
      </c>
    </row>
    <row r="29" spans="1:5" ht="96.6" x14ac:dyDescent="0.25">
      <c r="A29" s="126" t="s">
        <v>2475</v>
      </c>
      <c r="B29" s="251" t="s">
        <v>2476</v>
      </c>
      <c r="C29" s="34" t="s">
        <v>2477</v>
      </c>
      <c r="D29" s="119" t="s">
        <v>958</v>
      </c>
      <c r="E29" s="117">
        <v>350</v>
      </c>
    </row>
    <row r="30" spans="1:5" ht="82.8" x14ac:dyDescent="0.25">
      <c r="A30" s="126" t="s">
        <v>2478</v>
      </c>
      <c r="B30" s="251" t="s">
        <v>1313</v>
      </c>
      <c r="C30" s="34" t="s">
        <v>2479</v>
      </c>
      <c r="D30" s="119" t="s">
        <v>958</v>
      </c>
      <c r="E30" s="117">
        <v>620</v>
      </c>
    </row>
    <row r="31" spans="1:5" ht="27.6" x14ac:dyDescent="0.25">
      <c r="A31" s="126" t="s">
        <v>117</v>
      </c>
      <c r="B31" s="251" t="s">
        <v>1314</v>
      </c>
      <c r="C31" s="34" t="s">
        <v>2480</v>
      </c>
      <c r="D31" s="119" t="s">
        <v>958</v>
      </c>
      <c r="E31" s="117">
        <v>150</v>
      </c>
    </row>
    <row r="32" spans="1:5" ht="46.5" customHeight="1" x14ac:dyDescent="0.25">
      <c r="A32" s="126" t="s">
        <v>2481</v>
      </c>
      <c r="B32" s="251" t="s">
        <v>1315</v>
      </c>
      <c r="C32" s="34" t="s">
        <v>2482</v>
      </c>
      <c r="D32" s="119" t="s">
        <v>958</v>
      </c>
      <c r="E32" s="117">
        <v>910</v>
      </c>
    </row>
    <row r="33" spans="1:5" ht="41.4" x14ac:dyDescent="0.25">
      <c r="A33" s="126" t="s">
        <v>2483</v>
      </c>
      <c r="B33" s="251" t="s">
        <v>1316</v>
      </c>
      <c r="C33" s="34" t="s">
        <v>2484</v>
      </c>
      <c r="D33" s="119" t="s">
        <v>958</v>
      </c>
      <c r="E33" s="117">
        <v>910</v>
      </c>
    </row>
    <row r="34" spans="1:5" ht="41.4" x14ac:dyDescent="0.25">
      <c r="A34" s="126" t="s">
        <v>2485</v>
      </c>
      <c r="B34" s="251" t="s">
        <v>1317</v>
      </c>
      <c r="C34" s="34" t="s">
        <v>2486</v>
      </c>
      <c r="D34" s="119" t="s">
        <v>958</v>
      </c>
      <c r="E34" s="117">
        <v>910</v>
      </c>
    </row>
    <row r="35" spans="1:5" ht="41.4" x14ac:dyDescent="0.25">
      <c r="A35" s="126" t="s">
        <v>2487</v>
      </c>
      <c r="B35" s="251" t="s">
        <v>1318</v>
      </c>
      <c r="C35" s="34" t="s">
        <v>2488</v>
      </c>
      <c r="D35" s="119" t="s">
        <v>958</v>
      </c>
      <c r="E35" s="117">
        <v>370</v>
      </c>
    </row>
    <row r="36" spans="1:5" ht="69" x14ac:dyDescent="0.25">
      <c r="A36" s="126" t="s">
        <v>2489</v>
      </c>
      <c r="B36" s="251" t="s">
        <v>1319</v>
      </c>
      <c r="C36" s="34" t="s">
        <v>2490</v>
      </c>
      <c r="D36" s="119" t="s">
        <v>958</v>
      </c>
      <c r="E36" s="117">
        <v>350</v>
      </c>
    </row>
    <row r="37" spans="1:5" ht="27.6" x14ac:dyDescent="0.25">
      <c r="A37" s="126" t="s">
        <v>2491</v>
      </c>
      <c r="B37" s="251" t="s">
        <v>1320</v>
      </c>
      <c r="C37" s="34" t="s">
        <v>2492</v>
      </c>
      <c r="D37" s="119" t="s">
        <v>958</v>
      </c>
      <c r="E37" s="117">
        <v>1000</v>
      </c>
    </row>
    <row r="38" spans="1:5" ht="41.4" x14ac:dyDescent="0.25">
      <c r="A38" s="126" t="s">
        <v>2493</v>
      </c>
      <c r="B38" s="251" t="s">
        <v>1321</v>
      </c>
      <c r="C38" s="34" t="s">
        <v>2494</v>
      </c>
      <c r="D38" s="119" t="s">
        <v>958</v>
      </c>
      <c r="E38" s="117">
        <v>520</v>
      </c>
    </row>
    <row r="39" spans="1:5" ht="41.4" x14ac:dyDescent="0.25">
      <c r="A39" s="126" t="s">
        <v>2495</v>
      </c>
      <c r="B39" s="251" t="s">
        <v>1322</v>
      </c>
      <c r="C39" s="34" t="s">
        <v>2496</v>
      </c>
      <c r="D39" s="119" t="s">
        <v>958</v>
      </c>
      <c r="E39" s="117">
        <v>150</v>
      </c>
    </row>
  </sheetData>
  <mergeCells count="3">
    <mergeCell ref="A1:E1"/>
    <mergeCell ref="A3:E3"/>
    <mergeCell ref="A11:E11"/>
  </mergeCells>
  <phoneticPr fontId="0" type="noConversion"/>
  <pageMargins left="0.59055118110236227" right="0.35433070866141736" top="0.47244094488188981" bottom="0.27559055118110237" header="0.15748031496062992" footer="0.15748031496062992"/>
  <pageSetup paperSize="9" scale="94"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21"/>
  <sheetViews>
    <sheetView view="pageBreakPreview" topLeftCell="A43" zoomScaleNormal="100" zoomScaleSheetLayoutView="100" workbookViewId="0">
      <selection sqref="A1:E53"/>
    </sheetView>
  </sheetViews>
  <sheetFormatPr defaultColWidth="9.109375" defaultRowHeight="13.8" x14ac:dyDescent="0.25"/>
  <cols>
    <col min="1" max="1" width="12" style="63" customWidth="1"/>
    <col min="2" max="2" width="12.44140625" style="42" customWidth="1"/>
    <col min="3" max="3" width="48.109375" style="42" customWidth="1"/>
    <col min="4" max="4" width="14.5546875" style="46" customWidth="1"/>
    <col min="5" max="5" width="14.88671875" style="40" customWidth="1"/>
    <col min="6" max="6" width="6.88671875" style="42" customWidth="1"/>
    <col min="7" max="16384" width="9.109375" style="42"/>
  </cols>
  <sheetData>
    <row r="1" spans="1:44" s="40" customFormat="1" ht="15.6" x14ac:dyDescent="0.25">
      <c r="A1" s="323" t="s">
        <v>678</v>
      </c>
      <c r="B1" s="323"/>
      <c r="C1" s="323"/>
      <c r="D1" s="323"/>
      <c r="E1" s="323"/>
    </row>
    <row r="3" spans="1:44" s="56" customFormat="1" ht="30.75" customHeight="1" x14ac:dyDescent="0.25">
      <c r="A3" s="151" t="s">
        <v>1560</v>
      </c>
      <c r="B3" s="150" t="s">
        <v>1561</v>
      </c>
      <c r="C3" s="150" t="s">
        <v>1207</v>
      </c>
      <c r="D3" s="150" t="s">
        <v>956</v>
      </c>
      <c r="E3" s="150" t="s">
        <v>55</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row>
    <row r="4" spans="1:44" s="52" customFormat="1" ht="16.5" customHeight="1" x14ac:dyDescent="0.25">
      <c r="A4" s="305" t="s">
        <v>1537</v>
      </c>
      <c r="B4" s="306"/>
      <c r="C4" s="306"/>
      <c r="D4" s="306"/>
      <c r="E4" s="314"/>
    </row>
    <row r="5" spans="1:44" s="254" customFormat="1" ht="27.6" x14ac:dyDescent="0.25">
      <c r="A5" s="119" t="s">
        <v>2322</v>
      </c>
      <c r="B5" s="256" t="s">
        <v>1043</v>
      </c>
      <c r="C5" s="34" t="s">
        <v>2323</v>
      </c>
      <c r="D5" s="119" t="s">
        <v>958</v>
      </c>
      <c r="E5" s="117">
        <v>300</v>
      </c>
    </row>
    <row r="6" spans="1:44" s="254" customFormat="1" ht="27.6" x14ac:dyDescent="0.25">
      <c r="A6" s="119" t="s">
        <v>2324</v>
      </c>
      <c r="B6" s="256" t="s">
        <v>60</v>
      </c>
      <c r="C6" s="34" t="s">
        <v>2325</v>
      </c>
      <c r="D6" s="119" t="s">
        <v>958</v>
      </c>
      <c r="E6" s="117">
        <v>350</v>
      </c>
    </row>
    <row r="7" spans="1:44" s="254" customFormat="1" ht="41.4" x14ac:dyDescent="0.25">
      <c r="A7" s="119" t="s">
        <v>2326</v>
      </c>
      <c r="B7" s="256" t="s">
        <v>1044</v>
      </c>
      <c r="C7" s="34" t="s">
        <v>2327</v>
      </c>
      <c r="D7" s="119" t="s">
        <v>958</v>
      </c>
      <c r="E7" s="117">
        <v>700</v>
      </c>
    </row>
    <row r="8" spans="1:44" s="254" customFormat="1" ht="27.6" x14ac:dyDescent="0.25">
      <c r="A8" s="119" t="s">
        <v>2324</v>
      </c>
      <c r="B8" s="256" t="s">
        <v>1045</v>
      </c>
      <c r="C8" s="34" t="s">
        <v>2328</v>
      </c>
      <c r="D8" s="119" t="s">
        <v>958</v>
      </c>
      <c r="E8" s="117">
        <v>500</v>
      </c>
    </row>
    <row r="9" spans="1:44" s="254" customFormat="1" ht="24" customHeight="1" x14ac:dyDescent="0.25">
      <c r="A9" s="119" t="s">
        <v>2329</v>
      </c>
      <c r="B9" s="256" t="s">
        <v>1046</v>
      </c>
      <c r="C9" s="34" t="s">
        <v>2330</v>
      </c>
      <c r="D9" s="119" t="s">
        <v>958</v>
      </c>
      <c r="E9" s="117">
        <v>400</v>
      </c>
    </row>
    <row r="10" spans="1:44" s="254" customFormat="1" ht="27.6" x14ac:dyDescent="0.25">
      <c r="A10" s="119" t="s">
        <v>2331</v>
      </c>
      <c r="B10" s="256" t="s">
        <v>1047</v>
      </c>
      <c r="C10" s="34" t="s">
        <v>2332</v>
      </c>
      <c r="D10" s="119" t="s">
        <v>958</v>
      </c>
      <c r="E10" s="117">
        <v>200</v>
      </c>
    </row>
    <row r="11" spans="1:44" s="254" customFormat="1" ht="24" customHeight="1" x14ac:dyDescent="0.25">
      <c r="A11" s="119"/>
      <c r="B11" s="256" t="s">
        <v>1048</v>
      </c>
      <c r="C11" s="34" t="s">
        <v>960</v>
      </c>
      <c r="D11" s="119" t="s">
        <v>958</v>
      </c>
      <c r="E11" s="117">
        <v>300</v>
      </c>
    </row>
    <row r="12" spans="1:44" s="254" customFormat="1" ht="27.6" x14ac:dyDescent="0.25">
      <c r="A12" s="119" t="s">
        <v>2333</v>
      </c>
      <c r="B12" s="256" t="s">
        <v>1049</v>
      </c>
      <c r="C12" s="34" t="s">
        <v>2334</v>
      </c>
      <c r="D12" s="119" t="s">
        <v>958</v>
      </c>
      <c r="E12" s="117">
        <v>1400</v>
      </c>
    </row>
    <row r="13" spans="1:44" s="279" customFormat="1" ht="21" customHeight="1" x14ac:dyDescent="0.25">
      <c r="A13" s="265" t="s">
        <v>2728</v>
      </c>
      <c r="B13" s="280" t="s">
        <v>2729</v>
      </c>
      <c r="C13" s="34" t="s">
        <v>2730</v>
      </c>
      <c r="D13" s="265" t="s">
        <v>958</v>
      </c>
      <c r="E13" s="266">
        <v>1700</v>
      </c>
    </row>
    <row r="14" spans="1:44" s="254" customFormat="1" ht="24" customHeight="1" x14ac:dyDescent="0.25">
      <c r="A14" s="119" t="s">
        <v>2335</v>
      </c>
      <c r="B14" s="256" t="s">
        <v>1050</v>
      </c>
      <c r="C14" s="34" t="s">
        <v>907</v>
      </c>
      <c r="D14" s="119" t="s">
        <v>958</v>
      </c>
      <c r="E14" s="117">
        <v>2400</v>
      </c>
    </row>
    <row r="15" spans="1:44" s="254" customFormat="1" x14ac:dyDescent="0.25">
      <c r="A15" s="324" t="s">
        <v>1538</v>
      </c>
      <c r="B15" s="325"/>
      <c r="C15" s="325"/>
      <c r="D15" s="325"/>
      <c r="E15" s="326"/>
    </row>
    <row r="16" spans="1:44" s="254" customFormat="1" ht="30" customHeight="1" x14ac:dyDescent="0.25">
      <c r="A16" s="119" t="s">
        <v>2336</v>
      </c>
      <c r="B16" s="256" t="s">
        <v>1051</v>
      </c>
      <c r="C16" s="34" t="s">
        <v>2337</v>
      </c>
      <c r="D16" s="119" t="s">
        <v>958</v>
      </c>
      <c r="E16" s="117">
        <v>350</v>
      </c>
    </row>
    <row r="17" spans="1:5" s="254" customFormat="1" ht="33" customHeight="1" x14ac:dyDescent="0.25">
      <c r="A17" s="119" t="s">
        <v>2338</v>
      </c>
      <c r="B17" s="256" t="s">
        <v>1052</v>
      </c>
      <c r="C17" s="34" t="s">
        <v>2339</v>
      </c>
      <c r="D17" s="119" t="s">
        <v>958</v>
      </c>
      <c r="E17" s="117">
        <v>250</v>
      </c>
    </row>
    <row r="18" spans="1:5" s="254" customFormat="1" ht="27.6" x14ac:dyDescent="0.25">
      <c r="A18" s="119" t="s">
        <v>2338</v>
      </c>
      <c r="B18" s="256" t="s">
        <v>1053</v>
      </c>
      <c r="C18" s="34" t="s">
        <v>2340</v>
      </c>
      <c r="D18" s="119" t="s">
        <v>958</v>
      </c>
      <c r="E18" s="117">
        <v>400</v>
      </c>
    </row>
    <row r="19" spans="1:5" s="254" customFormat="1" ht="27.6" x14ac:dyDescent="0.25">
      <c r="A19" s="119" t="s">
        <v>2341</v>
      </c>
      <c r="B19" s="256" t="s">
        <v>1054</v>
      </c>
      <c r="C19" s="34" t="s">
        <v>2342</v>
      </c>
      <c r="D19" s="119" t="s">
        <v>958</v>
      </c>
      <c r="E19" s="117">
        <v>300</v>
      </c>
    </row>
    <row r="20" spans="1:5" s="254" customFormat="1" ht="27.6" x14ac:dyDescent="0.25">
      <c r="A20" s="119" t="s">
        <v>2341</v>
      </c>
      <c r="B20" s="256" t="s">
        <v>1055</v>
      </c>
      <c r="C20" s="34" t="s">
        <v>2343</v>
      </c>
      <c r="D20" s="119" t="s">
        <v>958</v>
      </c>
      <c r="E20" s="117">
        <v>400</v>
      </c>
    </row>
    <row r="21" spans="1:5" s="254" customFormat="1" ht="21.75" customHeight="1" x14ac:dyDescent="0.25">
      <c r="A21" s="119" t="s">
        <v>2344</v>
      </c>
      <c r="B21" s="256" t="s">
        <v>1056</v>
      </c>
      <c r="C21" s="34" t="s">
        <v>2345</v>
      </c>
      <c r="D21" s="119" t="s">
        <v>958</v>
      </c>
      <c r="E21" s="117">
        <v>250</v>
      </c>
    </row>
    <row r="22" spans="1:5" s="254" customFormat="1" ht="21.75" customHeight="1" x14ac:dyDescent="0.25">
      <c r="A22" s="119" t="s">
        <v>2346</v>
      </c>
      <c r="B22" s="256" t="s">
        <v>1057</v>
      </c>
      <c r="C22" s="34" t="s">
        <v>965</v>
      </c>
      <c r="D22" s="119" t="s">
        <v>958</v>
      </c>
      <c r="E22" s="117">
        <v>250</v>
      </c>
    </row>
    <row r="23" spans="1:5" s="254" customFormat="1" ht="30.75" customHeight="1" x14ac:dyDescent="0.25">
      <c r="A23" s="119" t="s">
        <v>2347</v>
      </c>
      <c r="B23" s="256" t="s">
        <v>1058</v>
      </c>
      <c r="C23" s="34" t="s">
        <v>2348</v>
      </c>
      <c r="D23" s="119" t="s">
        <v>958</v>
      </c>
      <c r="E23" s="117">
        <v>250</v>
      </c>
    </row>
    <row r="24" spans="1:5" s="254" customFormat="1" ht="27.6" x14ac:dyDescent="0.25">
      <c r="A24" s="119" t="s">
        <v>2347</v>
      </c>
      <c r="B24" s="256" t="s">
        <v>1059</v>
      </c>
      <c r="C24" s="34" t="s">
        <v>2349</v>
      </c>
      <c r="D24" s="119" t="s">
        <v>958</v>
      </c>
      <c r="E24" s="117">
        <v>400</v>
      </c>
    </row>
    <row r="25" spans="1:5" s="254" customFormat="1" ht="27.6" x14ac:dyDescent="0.25">
      <c r="A25" s="119" t="s">
        <v>2350</v>
      </c>
      <c r="B25" s="256" t="s">
        <v>1060</v>
      </c>
      <c r="C25" s="34" t="s">
        <v>2351</v>
      </c>
      <c r="D25" s="119" t="s">
        <v>958</v>
      </c>
      <c r="E25" s="117">
        <v>400</v>
      </c>
    </row>
    <row r="26" spans="1:5" s="254" customFormat="1" ht="21.75" customHeight="1" x14ac:dyDescent="0.25">
      <c r="A26" s="119"/>
      <c r="B26" s="256" t="s">
        <v>1061</v>
      </c>
      <c r="C26" s="34" t="s">
        <v>966</v>
      </c>
      <c r="D26" s="119" t="s">
        <v>958</v>
      </c>
      <c r="E26" s="117">
        <v>200</v>
      </c>
    </row>
    <row r="27" spans="1:5" s="254" customFormat="1" ht="21.75" customHeight="1" x14ac:dyDescent="0.25">
      <c r="A27" s="119" t="s">
        <v>2352</v>
      </c>
      <c r="B27" s="256" t="s">
        <v>1062</v>
      </c>
      <c r="C27" s="34" t="s">
        <v>967</v>
      </c>
      <c r="D27" s="119" t="s">
        <v>958</v>
      </c>
      <c r="E27" s="117">
        <v>300</v>
      </c>
    </row>
    <row r="28" spans="1:5" s="254" customFormat="1" ht="21.75" customHeight="1" x14ac:dyDescent="0.25">
      <c r="A28" s="119" t="s">
        <v>2353</v>
      </c>
      <c r="B28" s="256" t="s">
        <v>1063</v>
      </c>
      <c r="C28" s="34" t="s">
        <v>968</v>
      </c>
      <c r="D28" s="119" t="s">
        <v>958</v>
      </c>
      <c r="E28" s="117">
        <v>250</v>
      </c>
    </row>
    <row r="29" spans="1:5" s="254" customFormat="1" ht="27.6" x14ac:dyDescent="0.25">
      <c r="A29" s="119" t="s">
        <v>2354</v>
      </c>
      <c r="B29" s="256" t="s">
        <v>61</v>
      </c>
      <c r="C29" s="34" t="s">
        <v>2355</v>
      </c>
      <c r="D29" s="119" t="s">
        <v>958</v>
      </c>
      <c r="E29" s="117">
        <v>400</v>
      </c>
    </row>
    <row r="30" spans="1:5" s="254" customFormat="1" ht="27.6" x14ac:dyDescent="0.25">
      <c r="A30" s="119" t="s">
        <v>2356</v>
      </c>
      <c r="B30" s="256" t="s">
        <v>62</v>
      </c>
      <c r="C30" s="34" t="s">
        <v>2357</v>
      </c>
      <c r="D30" s="119" t="s">
        <v>958</v>
      </c>
      <c r="E30" s="117">
        <v>500</v>
      </c>
    </row>
    <row r="31" spans="1:5" s="254" customFormat="1" ht="27.6" x14ac:dyDescent="0.25">
      <c r="A31" s="119" t="s">
        <v>2358</v>
      </c>
      <c r="B31" s="256" t="s">
        <v>63</v>
      </c>
      <c r="C31" s="34" t="s">
        <v>2359</v>
      </c>
      <c r="D31" s="119" t="s">
        <v>958</v>
      </c>
      <c r="E31" s="117">
        <v>250</v>
      </c>
    </row>
    <row r="32" spans="1:5" s="254" customFormat="1" ht="21.75" customHeight="1" x14ac:dyDescent="0.25">
      <c r="A32" s="119" t="s">
        <v>1208</v>
      </c>
      <c r="B32" s="256" t="s">
        <v>64</v>
      </c>
      <c r="C32" s="34" t="s">
        <v>2360</v>
      </c>
      <c r="D32" s="119" t="s">
        <v>958</v>
      </c>
      <c r="E32" s="117">
        <v>250</v>
      </c>
    </row>
    <row r="33" spans="1:5" s="254" customFormat="1" ht="41.4" x14ac:dyDescent="0.25">
      <c r="A33" s="119" t="s">
        <v>2350</v>
      </c>
      <c r="B33" s="256" t="s">
        <v>65</v>
      </c>
      <c r="C33" s="34" t="s">
        <v>2361</v>
      </c>
      <c r="D33" s="119" t="s">
        <v>958</v>
      </c>
      <c r="E33" s="117">
        <v>250</v>
      </c>
    </row>
    <row r="34" spans="1:5" s="254" customFormat="1" ht="27.6" x14ac:dyDescent="0.25">
      <c r="A34" s="119" t="s">
        <v>2362</v>
      </c>
      <c r="B34" s="256" t="s">
        <v>66</v>
      </c>
      <c r="C34" s="34" t="s">
        <v>2363</v>
      </c>
      <c r="D34" s="119" t="s">
        <v>958</v>
      </c>
      <c r="E34" s="117">
        <v>400</v>
      </c>
    </row>
    <row r="35" spans="1:5" s="254" customFormat="1" ht="21.75" customHeight="1" x14ac:dyDescent="0.25">
      <c r="A35" s="119" t="s">
        <v>2364</v>
      </c>
      <c r="B35" s="256" t="s">
        <v>67</v>
      </c>
      <c r="C35" s="34" t="s">
        <v>2365</v>
      </c>
      <c r="D35" s="119" t="s">
        <v>958</v>
      </c>
      <c r="E35" s="117">
        <v>250</v>
      </c>
    </row>
    <row r="36" spans="1:5" s="254" customFormat="1" ht="21.75" customHeight="1" x14ac:dyDescent="0.25">
      <c r="A36" s="119" t="s">
        <v>2366</v>
      </c>
      <c r="B36" s="256" t="s">
        <v>68</v>
      </c>
      <c r="C36" s="34" t="s">
        <v>2367</v>
      </c>
      <c r="D36" s="119" t="s">
        <v>958</v>
      </c>
      <c r="E36" s="117">
        <v>400</v>
      </c>
    </row>
    <row r="37" spans="1:5" s="254" customFormat="1" ht="27.6" x14ac:dyDescent="0.25">
      <c r="A37" s="119" t="s">
        <v>2368</v>
      </c>
      <c r="B37" s="256" t="s">
        <v>165</v>
      </c>
      <c r="C37" s="34" t="s">
        <v>2369</v>
      </c>
      <c r="D37" s="119" t="s">
        <v>958</v>
      </c>
      <c r="E37" s="117">
        <v>600</v>
      </c>
    </row>
    <row r="38" spans="1:5" s="254" customFormat="1" ht="27.6" x14ac:dyDescent="0.25">
      <c r="A38" s="119" t="s">
        <v>2370</v>
      </c>
      <c r="B38" s="256" t="s">
        <v>2371</v>
      </c>
      <c r="C38" s="34" t="s">
        <v>2372</v>
      </c>
      <c r="D38" s="119" t="s">
        <v>958</v>
      </c>
      <c r="E38" s="117">
        <v>250</v>
      </c>
    </row>
    <row r="39" spans="1:5" s="254" customFormat="1" ht="27.6" x14ac:dyDescent="0.25">
      <c r="A39" s="119" t="s">
        <v>2370</v>
      </c>
      <c r="B39" s="256" t="s">
        <v>2373</v>
      </c>
      <c r="C39" s="34" t="s">
        <v>2374</v>
      </c>
      <c r="D39" s="119" t="s">
        <v>958</v>
      </c>
      <c r="E39" s="117">
        <v>400</v>
      </c>
    </row>
    <row r="40" spans="1:5" s="254" customFormat="1" ht="27.6" x14ac:dyDescent="0.25">
      <c r="A40" s="119" t="s">
        <v>2375</v>
      </c>
      <c r="B40" s="256" t="s">
        <v>2376</v>
      </c>
      <c r="C40" s="34" t="s">
        <v>2377</v>
      </c>
      <c r="D40" s="119" t="s">
        <v>958</v>
      </c>
      <c r="E40" s="117">
        <v>250</v>
      </c>
    </row>
    <row r="41" spans="1:5" s="254" customFormat="1" ht="27.6" x14ac:dyDescent="0.25">
      <c r="A41" s="119" t="s">
        <v>2375</v>
      </c>
      <c r="B41" s="256" t="s">
        <v>2378</v>
      </c>
      <c r="C41" s="34" t="s">
        <v>2379</v>
      </c>
      <c r="D41" s="119" t="s">
        <v>958</v>
      </c>
      <c r="E41" s="117">
        <v>400</v>
      </c>
    </row>
    <row r="42" spans="1:5" s="254" customFormat="1" ht="27.6" x14ac:dyDescent="0.25">
      <c r="A42" s="119" t="s">
        <v>2380</v>
      </c>
      <c r="B42" s="256" t="s">
        <v>2381</v>
      </c>
      <c r="C42" s="34" t="s">
        <v>2382</v>
      </c>
      <c r="D42" s="119" t="s">
        <v>958</v>
      </c>
      <c r="E42" s="117">
        <v>250</v>
      </c>
    </row>
    <row r="43" spans="1:5" s="254" customFormat="1" ht="27.6" x14ac:dyDescent="0.25">
      <c r="A43" s="119" t="s">
        <v>2380</v>
      </c>
      <c r="B43" s="256" t="s">
        <v>2383</v>
      </c>
      <c r="C43" s="34" t="s">
        <v>2384</v>
      </c>
      <c r="D43" s="119" t="s">
        <v>958</v>
      </c>
      <c r="E43" s="117">
        <v>400</v>
      </c>
    </row>
    <row r="44" spans="1:5" s="254" customFormat="1" ht="27.6" x14ac:dyDescent="0.25">
      <c r="A44" s="119" t="s">
        <v>2385</v>
      </c>
      <c r="B44" s="256" t="s">
        <v>2386</v>
      </c>
      <c r="C44" s="34" t="s">
        <v>2387</v>
      </c>
      <c r="D44" s="119" t="s">
        <v>958</v>
      </c>
      <c r="E44" s="117">
        <v>400</v>
      </c>
    </row>
    <row r="45" spans="1:5" s="254" customFormat="1" ht="27.6" x14ac:dyDescent="0.25">
      <c r="A45" s="119" t="s">
        <v>2388</v>
      </c>
      <c r="B45" s="256" t="s">
        <v>2389</v>
      </c>
      <c r="C45" s="34" t="s">
        <v>2390</v>
      </c>
      <c r="D45" s="119" t="s">
        <v>958</v>
      </c>
      <c r="E45" s="117">
        <v>400</v>
      </c>
    </row>
    <row r="46" spans="1:5" s="254" customFormat="1" ht="27.6" x14ac:dyDescent="0.25">
      <c r="A46" s="119" t="s">
        <v>2391</v>
      </c>
      <c r="B46" s="256" t="s">
        <v>2392</v>
      </c>
      <c r="C46" s="34" t="s">
        <v>2393</v>
      </c>
      <c r="D46" s="119" t="s">
        <v>958</v>
      </c>
      <c r="E46" s="117">
        <v>400</v>
      </c>
    </row>
    <row r="47" spans="1:5" s="254" customFormat="1" ht="27.6" x14ac:dyDescent="0.25">
      <c r="A47" s="119" t="s">
        <v>2394</v>
      </c>
      <c r="B47" s="256" t="s">
        <v>2395</v>
      </c>
      <c r="C47" s="34" t="s">
        <v>2396</v>
      </c>
      <c r="D47" s="119" t="s">
        <v>958</v>
      </c>
      <c r="E47" s="117">
        <v>400</v>
      </c>
    </row>
    <row r="48" spans="1:5" s="254" customFormat="1" x14ac:dyDescent="0.25">
      <c r="A48" s="119" t="s">
        <v>2397</v>
      </c>
      <c r="B48" s="256" t="s">
        <v>2398</v>
      </c>
      <c r="C48" s="34" t="s">
        <v>2399</v>
      </c>
      <c r="D48" s="119" t="s">
        <v>958</v>
      </c>
      <c r="E48" s="117">
        <v>400</v>
      </c>
    </row>
    <row r="49" spans="1:5" s="254" customFormat="1" ht="22.5" customHeight="1" x14ac:dyDescent="0.25">
      <c r="A49" s="119"/>
      <c r="B49" s="256" t="s">
        <v>2400</v>
      </c>
      <c r="C49" s="34" t="s">
        <v>1228</v>
      </c>
      <c r="D49" s="119" t="s">
        <v>1652</v>
      </c>
      <c r="E49" s="117">
        <v>150</v>
      </c>
    </row>
    <row r="50" spans="1:5" s="254" customFormat="1" x14ac:dyDescent="0.25">
      <c r="A50" s="305" t="s">
        <v>1539</v>
      </c>
      <c r="B50" s="306"/>
      <c r="C50" s="306"/>
      <c r="D50" s="306"/>
      <c r="E50" s="314"/>
    </row>
    <row r="51" spans="1:5" s="254" customFormat="1" ht="24" customHeight="1" x14ac:dyDescent="0.25">
      <c r="A51" s="119" t="s">
        <v>2401</v>
      </c>
      <c r="B51" s="256" t="s">
        <v>1064</v>
      </c>
      <c r="C51" s="34" t="s">
        <v>2402</v>
      </c>
      <c r="D51" s="119" t="s">
        <v>958</v>
      </c>
      <c r="E51" s="117">
        <v>2000</v>
      </c>
    </row>
    <row r="52" spans="1:5" s="254" customFormat="1" ht="24" customHeight="1" x14ac:dyDescent="0.25">
      <c r="A52" s="119" t="s">
        <v>2403</v>
      </c>
      <c r="B52" s="256" t="s">
        <v>1065</v>
      </c>
      <c r="C52" s="34" t="s">
        <v>867</v>
      </c>
      <c r="D52" s="119" t="s">
        <v>958</v>
      </c>
      <c r="E52" s="117">
        <v>1400</v>
      </c>
    </row>
    <row r="53" spans="1:5" s="254" customFormat="1" ht="24" customHeight="1" x14ac:dyDescent="0.25">
      <c r="A53" s="119" t="s">
        <v>2404</v>
      </c>
      <c r="B53" s="256" t="s">
        <v>69</v>
      </c>
      <c r="C53" s="34" t="s">
        <v>908</v>
      </c>
      <c r="D53" s="119" t="s">
        <v>958</v>
      </c>
      <c r="E53" s="117">
        <v>1500</v>
      </c>
    </row>
    <row r="54" spans="1:5" s="58" customFormat="1" x14ac:dyDescent="0.25">
      <c r="A54" s="64"/>
      <c r="D54" s="59"/>
      <c r="E54" s="86"/>
    </row>
    <row r="55" spans="1:5" s="58" customFormat="1" x14ac:dyDescent="0.25">
      <c r="A55" s="64"/>
      <c r="D55" s="59"/>
      <c r="E55" s="86"/>
    </row>
    <row r="56" spans="1:5" s="58" customFormat="1" x14ac:dyDescent="0.25">
      <c r="A56" s="64"/>
      <c r="D56" s="59"/>
      <c r="E56" s="86"/>
    </row>
    <row r="57" spans="1:5" s="58" customFormat="1" x14ac:dyDescent="0.25">
      <c r="A57" s="64"/>
      <c r="D57" s="59"/>
      <c r="E57" s="86"/>
    </row>
    <row r="58" spans="1:5" s="58" customFormat="1" x14ac:dyDescent="0.25">
      <c r="A58" s="64"/>
      <c r="D58" s="59"/>
      <c r="E58" s="86"/>
    </row>
    <row r="59" spans="1:5" s="58" customFormat="1" x14ac:dyDescent="0.25">
      <c r="A59" s="64"/>
      <c r="D59" s="59"/>
      <c r="E59" s="86"/>
    </row>
    <row r="60" spans="1:5" s="58" customFormat="1" x14ac:dyDescent="0.25">
      <c r="A60" s="64"/>
      <c r="D60" s="59"/>
      <c r="E60" s="86"/>
    </row>
    <row r="61" spans="1:5" s="58" customFormat="1" x14ac:dyDescent="0.25">
      <c r="A61" s="64"/>
      <c r="D61" s="59"/>
      <c r="E61" s="86"/>
    </row>
    <row r="62" spans="1:5" s="58" customFormat="1" x14ac:dyDescent="0.25">
      <c r="A62" s="64"/>
      <c r="D62" s="59"/>
      <c r="E62" s="86"/>
    </row>
    <row r="63" spans="1:5" s="58" customFormat="1" x14ac:dyDescent="0.25">
      <c r="A63" s="64"/>
      <c r="D63" s="59"/>
      <c r="E63" s="86"/>
    </row>
    <row r="64" spans="1:5" s="58" customFormat="1" x14ac:dyDescent="0.25">
      <c r="A64" s="64"/>
      <c r="D64" s="59"/>
      <c r="E64" s="86"/>
    </row>
    <row r="65" spans="1:5" s="58" customFormat="1" x14ac:dyDescent="0.25">
      <c r="A65" s="64"/>
      <c r="D65" s="59"/>
      <c r="E65" s="86"/>
    </row>
    <row r="66" spans="1:5" s="58" customFormat="1" x14ac:dyDescent="0.25">
      <c r="A66" s="64"/>
      <c r="D66" s="59"/>
      <c r="E66" s="86"/>
    </row>
    <row r="67" spans="1:5" s="58" customFormat="1" x14ac:dyDescent="0.25">
      <c r="A67" s="64"/>
      <c r="D67" s="59"/>
      <c r="E67" s="86"/>
    </row>
    <row r="68" spans="1:5" s="58" customFormat="1" x14ac:dyDescent="0.25">
      <c r="A68" s="64"/>
      <c r="D68" s="59"/>
      <c r="E68" s="86"/>
    </row>
    <row r="69" spans="1:5" s="58" customFormat="1" x14ac:dyDescent="0.25">
      <c r="A69" s="64"/>
      <c r="D69" s="59"/>
      <c r="E69" s="86"/>
    </row>
    <row r="70" spans="1:5" s="58" customFormat="1" x14ac:dyDescent="0.25">
      <c r="A70" s="64"/>
      <c r="D70" s="59"/>
      <c r="E70" s="86"/>
    </row>
    <row r="71" spans="1:5" s="58" customFormat="1" x14ac:dyDescent="0.25">
      <c r="A71" s="64"/>
      <c r="D71" s="59"/>
      <c r="E71" s="86"/>
    </row>
    <row r="72" spans="1:5" s="58" customFormat="1" x14ac:dyDescent="0.25">
      <c r="A72" s="64"/>
      <c r="D72" s="59"/>
      <c r="E72" s="86"/>
    </row>
    <row r="73" spans="1:5" s="58" customFormat="1" x14ac:dyDescent="0.25">
      <c r="A73" s="64"/>
      <c r="D73" s="59"/>
      <c r="E73" s="86"/>
    </row>
    <row r="74" spans="1:5" s="58" customFormat="1" x14ac:dyDescent="0.25">
      <c r="A74" s="64"/>
      <c r="D74" s="59"/>
      <c r="E74" s="86"/>
    </row>
    <row r="75" spans="1:5" s="58" customFormat="1" x14ac:dyDescent="0.25">
      <c r="A75" s="64"/>
      <c r="D75" s="59"/>
      <c r="E75" s="86"/>
    </row>
    <row r="76" spans="1:5" s="58" customFormat="1" x14ac:dyDescent="0.25">
      <c r="A76" s="64"/>
      <c r="D76" s="59"/>
      <c r="E76" s="86"/>
    </row>
    <row r="77" spans="1:5" s="58" customFormat="1" x14ac:dyDescent="0.25">
      <c r="A77" s="64"/>
      <c r="D77" s="59"/>
      <c r="E77" s="86"/>
    </row>
    <row r="78" spans="1:5" s="58" customFormat="1" x14ac:dyDescent="0.25">
      <c r="A78" s="64"/>
      <c r="D78" s="59"/>
      <c r="E78" s="86"/>
    </row>
    <row r="79" spans="1:5" s="58" customFormat="1" x14ac:dyDescent="0.25">
      <c r="A79" s="64"/>
      <c r="D79" s="59"/>
      <c r="E79" s="86"/>
    </row>
    <row r="80" spans="1:5" s="58" customFormat="1" x14ac:dyDescent="0.25">
      <c r="A80" s="64"/>
      <c r="D80" s="59"/>
      <c r="E80" s="86"/>
    </row>
    <row r="81" spans="1:5" s="58" customFormat="1" x14ac:dyDescent="0.25">
      <c r="A81" s="64"/>
      <c r="D81" s="59"/>
      <c r="E81" s="86"/>
    </row>
    <row r="82" spans="1:5" s="58" customFormat="1" x14ac:dyDescent="0.25">
      <c r="A82" s="64"/>
      <c r="D82" s="59"/>
      <c r="E82" s="86"/>
    </row>
    <row r="83" spans="1:5" s="58" customFormat="1" x14ac:dyDescent="0.25">
      <c r="A83" s="64"/>
      <c r="D83" s="59"/>
      <c r="E83" s="86"/>
    </row>
    <row r="84" spans="1:5" s="58" customFormat="1" x14ac:dyDescent="0.25">
      <c r="A84" s="64"/>
      <c r="D84" s="59"/>
      <c r="E84" s="86"/>
    </row>
    <row r="85" spans="1:5" s="58" customFormat="1" x14ac:dyDescent="0.25">
      <c r="A85" s="64"/>
      <c r="D85" s="59"/>
      <c r="E85" s="86"/>
    </row>
    <row r="86" spans="1:5" s="58" customFormat="1" x14ac:dyDescent="0.25">
      <c r="A86" s="64"/>
      <c r="D86" s="59"/>
      <c r="E86" s="86"/>
    </row>
    <row r="87" spans="1:5" s="58" customFormat="1" x14ac:dyDescent="0.25">
      <c r="A87" s="64"/>
      <c r="D87" s="59"/>
      <c r="E87" s="86"/>
    </row>
    <row r="88" spans="1:5" s="58" customFormat="1" x14ac:dyDescent="0.25">
      <c r="A88" s="64"/>
      <c r="D88" s="59"/>
      <c r="E88" s="86"/>
    </row>
    <row r="89" spans="1:5" s="58" customFormat="1" x14ac:dyDescent="0.25">
      <c r="A89" s="64"/>
      <c r="D89" s="59"/>
      <c r="E89" s="86"/>
    </row>
    <row r="90" spans="1:5" s="58" customFormat="1" x14ac:dyDescent="0.25">
      <c r="A90" s="64"/>
      <c r="D90" s="59"/>
      <c r="E90" s="86"/>
    </row>
    <row r="91" spans="1:5" s="58" customFormat="1" x14ac:dyDescent="0.25">
      <c r="A91" s="64"/>
      <c r="D91" s="59"/>
      <c r="E91" s="86"/>
    </row>
    <row r="92" spans="1:5" s="58" customFormat="1" x14ac:dyDescent="0.25">
      <c r="A92" s="64"/>
      <c r="D92" s="59"/>
      <c r="E92" s="86"/>
    </row>
    <row r="93" spans="1:5" s="58" customFormat="1" x14ac:dyDescent="0.25">
      <c r="A93" s="64"/>
      <c r="D93" s="59"/>
      <c r="E93" s="86"/>
    </row>
    <row r="94" spans="1:5" s="58" customFormat="1" x14ac:dyDescent="0.25">
      <c r="A94" s="64"/>
      <c r="D94" s="59"/>
      <c r="E94" s="86"/>
    </row>
    <row r="95" spans="1:5" s="58" customFormat="1" x14ac:dyDescent="0.25">
      <c r="A95" s="64"/>
      <c r="D95" s="59"/>
      <c r="E95" s="86"/>
    </row>
    <row r="96" spans="1:5" s="58" customFormat="1" x14ac:dyDescent="0.25">
      <c r="A96" s="64"/>
      <c r="D96" s="59"/>
      <c r="E96" s="86"/>
    </row>
    <row r="97" spans="1:5" s="58" customFormat="1" x14ac:dyDescent="0.25">
      <c r="A97" s="64"/>
      <c r="D97" s="59"/>
      <c r="E97" s="86"/>
    </row>
    <row r="98" spans="1:5" s="58" customFormat="1" x14ac:dyDescent="0.25">
      <c r="A98" s="64"/>
      <c r="D98" s="59"/>
      <c r="E98" s="86"/>
    </row>
    <row r="99" spans="1:5" s="58" customFormat="1" x14ac:dyDescent="0.25">
      <c r="A99" s="64"/>
      <c r="D99" s="59"/>
      <c r="E99" s="86"/>
    </row>
    <row r="100" spans="1:5" s="58" customFormat="1" x14ac:dyDescent="0.25">
      <c r="A100" s="64"/>
      <c r="D100" s="59"/>
      <c r="E100" s="86"/>
    </row>
    <row r="101" spans="1:5" s="58" customFormat="1" x14ac:dyDescent="0.25">
      <c r="A101" s="64"/>
      <c r="D101" s="59"/>
      <c r="E101" s="86"/>
    </row>
    <row r="102" spans="1:5" s="58" customFormat="1" x14ac:dyDescent="0.25">
      <c r="A102" s="64"/>
      <c r="D102" s="59"/>
      <c r="E102" s="86"/>
    </row>
    <row r="103" spans="1:5" s="58" customFormat="1" x14ac:dyDescent="0.25">
      <c r="A103" s="64"/>
      <c r="D103" s="59"/>
      <c r="E103" s="86"/>
    </row>
    <row r="104" spans="1:5" s="58" customFormat="1" x14ac:dyDescent="0.25">
      <c r="A104" s="64"/>
      <c r="D104" s="59"/>
      <c r="E104" s="86"/>
    </row>
    <row r="105" spans="1:5" s="58" customFormat="1" x14ac:dyDescent="0.25">
      <c r="A105" s="64"/>
      <c r="D105" s="59"/>
      <c r="E105" s="86"/>
    </row>
    <row r="106" spans="1:5" s="58" customFormat="1" x14ac:dyDescent="0.25">
      <c r="A106" s="64"/>
      <c r="D106" s="59"/>
      <c r="E106" s="86"/>
    </row>
    <row r="107" spans="1:5" s="58" customFormat="1" x14ac:dyDescent="0.25">
      <c r="A107" s="64"/>
      <c r="D107" s="59"/>
      <c r="E107" s="86"/>
    </row>
    <row r="108" spans="1:5" s="58" customFormat="1" x14ac:dyDescent="0.25">
      <c r="A108" s="64"/>
      <c r="D108" s="59"/>
      <c r="E108" s="86"/>
    </row>
    <row r="109" spans="1:5" s="58" customFormat="1" x14ac:dyDescent="0.25">
      <c r="A109" s="64"/>
      <c r="D109" s="59"/>
      <c r="E109" s="86"/>
    </row>
    <row r="110" spans="1:5" s="58" customFormat="1" x14ac:dyDescent="0.25">
      <c r="A110" s="64"/>
      <c r="D110" s="59"/>
      <c r="E110" s="86"/>
    </row>
    <row r="111" spans="1:5" s="58" customFormat="1" x14ac:dyDescent="0.25">
      <c r="A111" s="64"/>
      <c r="D111" s="59"/>
      <c r="E111" s="86"/>
    </row>
    <row r="112" spans="1:5" s="58" customFormat="1" x14ac:dyDescent="0.25">
      <c r="A112" s="64"/>
      <c r="D112" s="59"/>
      <c r="E112" s="86"/>
    </row>
    <row r="113" spans="1:5" s="58" customFormat="1" x14ac:dyDescent="0.25">
      <c r="A113" s="64"/>
      <c r="D113" s="59"/>
      <c r="E113" s="86"/>
    </row>
    <row r="114" spans="1:5" s="58" customFormat="1" x14ac:dyDescent="0.25">
      <c r="A114" s="64"/>
      <c r="D114" s="59"/>
      <c r="E114" s="86"/>
    </row>
    <row r="115" spans="1:5" s="58" customFormat="1" x14ac:dyDescent="0.25">
      <c r="A115" s="64"/>
      <c r="D115" s="59"/>
      <c r="E115" s="86"/>
    </row>
    <row r="116" spans="1:5" s="58" customFormat="1" x14ac:dyDescent="0.25">
      <c r="A116" s="64"/>
      <c r="D116" s="59"/>
      <c r="E116" s="86"/>
    </row>
    <row r="117" spans="1:5" s="58" customFormat="1" x14ac:dyDescent="0.25">
      <c r="A117" s="64"/>
      <c r="D117" s="59"/>
      <c r="E117" s="86"/>
    </row>
    <row r="118" spans="1:5" s="58" customFormat="1" x14ac:dyDescent="0.25">
      <c r="A118" s="64"/>
      <c r="D118" s="59"/>
      <c r="E118" s="86"/>
    </row>
    <row r="119" spans="1:5" s="58" customFormat="1" x14ac:dyDescent="0.25">
      <c r="A119" s="64"/>
      <c r="D119" s="59"/>
      <c r="E119" s="86"/>
    </row>
    <row r="120" spans="1:5" s="58" customFormat="1" x14ac:dyDescent="0.25">
      <c r="A120" s="64"/>
      <c r="D120" s="59"/>
      <c r="E120" s="86"/>
    </row>
    <row r="121" spans="1:5" s="58" customFormat="1" x14ac:dyDescent="0.25">
      <c r="A121" s="64"/>
      <c r="D121" s="59"/>
      <c r="E121" s="86"/>
    </row>
  </sheetData>
  <mergeCells count="4">
    <mergeCell ref="A50:E50"/>
    <mergeCell ref="A1:E1"/>
    <mergeCell ref="A4:E4"/>
    <mergeCell ref="A15:E15"/>
  </mergeCells>
  <phoneticPr fontId="0" type="noConversion"/>
  <pageMargins left="0.62992125984251968" right="0.39370078740157483" top="0.47244094488188981" bottom="0.39370078740157483" header="0" footer="0.19685039370078741"/>
  <pageSetup paperSize="9" scale="92"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1"/>
  <sheetViews>
    <sheetView view="pageBreakPreview" topLeftCell="A8" zoomScaleNormal="100" zoomScaleSheetLayoutView="100" workbookViewId="0">
      <selection sqref="A1:E21"/>
    </sheetView>
  </sheetViews>
  <sheetFormatPr defaultColWidth="9.109375" defaultRowHeight="13.8" x14ac:dyDescent="0.25"/>
  <cols>
    <col min="1" max="1" width="13.44140625" style="58" customWidth="1"/>
    <col min="2" max="2" width="12.33203125" style="58" customWidth="1"/>
    <col min="3" max="3" width="41.5546875" style="261" customWidth="1"/>
    <col min="4" max="4" width="15" style="58" customWidth="1"/>
    <col min="5" max="5" width="14.109375" style="58" customWidth="1"/>
    <col min="6" max="16384" width="9.109375" style="58"/>
  </cols>
  <sheetData>
    <row r="1" spans="1:44" s="86" customFormat="1" ht="14.25" customHeight="1" x14ac:dyDescent="0.25">
      <c r="A1" s="327" t="s">
        <v>1571</v>
      </c>
      <c r="B1" s="327"/>
      <c r="C1" s="327"/>
      <c r="D1" s="327"/>
      <c r="E1" s="327"/>
    </row>
    <row r="2" spans="1:44" x14ac:dyDescent="0.25">
      <c r="C2" s="260"/>
      <c r="D2" s="70"/>
    </row>
    <row r="3" spans="1:44" s="170" customFormat="1" ht="30" customHeight="1" x14ac:dyDescent="0.25">
      <c r="A3" s="151" t="s">
        <v>1560</v>
      </c>
      <c r="B3" s="150" t="s">
        <v>1561</v>
      </c>
      <c r="C3" s="255" t="s">
        <v>1207</v>
      </c>
      <c r="D3" s="150" t="s">
        <v>956</v>
      </c>
      <c r="E3" s="150" t="s">
        <v>55</v>
      </c>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row>
    <row r="4" spans="1:44" s="62" customFormat="1" ht="18" customHeight="1" x14ac:dyDescent="0.25">
      <c r="A4" s="320" t="s">
        <v>1540</v>
      </c>
      <c r="B4" s="321"/>
      <c r="C4" s="321"/>
      <c r="D4" s="321"/>
      <c r="E4" s="322"/>
    </row>
    <row r="5" spans="1:44" s="254" customFormat="1" x14ac:dyDescent="0.25">
      <c r="A5" s="119" t="s">
        <v>2513</v>
      </c>
      <c r="B5" s="256" t="s">
        <v>170</v>
      </c>
      <c r="C5" s="34" t="s">
        <v>2514</v>
      </c>
      <c r="D5" s="119" t="s">
        <v>958</v>
      </c>
      <c r="E5" s="117">
        <v>2000</v>
      </c>
    </row>
    <row r="6" spans="1:44" s="254" customFormat="1" ht="31.5" customHeight="1" x14ac:dyDescent="0.25">
      <c r="A6" s="119" t="s">
        <v>171</v>
      </c>
      <c r="B6" s="256" t="s">
        <v>172</v>
      </c>
      <c r="C6" s="34" t="s">
        <v>2515</v>
      </c>
      <c r="D6" s="119" t="s">
        <v>958</v>
      </c>
      <c r="E6" s="117">
        <v>2000</v>
      </c>
    </row>
    <row r="7" spans="1:44" s="254" customFormat="1" ht="69" x14ac:dyDescent="0.25">
      <c r="A7" s="119" t="s">
        <v>173</v>
      </c>
      <c r="B7" s="256" t="s">
        <v>174</v>
      </c>
      <c r="C7" s="34" t="s">
        <v>2516</v>
      </c>
      <c r="D7" s="119" t="s">
        <v>958</v>
      </c>
      <c r="E7" s="117">
        <v>7000</v>
      </c>
    </row>
    <row r="8" spans="1:44" s="254" customFormat="1" ht="27.6" x14ac:dyDescent="0.25">
      <c r="A8" s="119" t="s">
        <v>175</v>
      </c>
      <c r="B8" s="256" t="s">
        <v>176</v>
      </c>
      <c r="C8" s="34" t="s">
        <v>1453</v>
      </c>
      <c r="D8" s="119" t="s">
        <v>958</v>
      </c>
      <c r="E8" s="117">
        <v>2000</v>
      </c>
    </row>
    <row r="9" spans="1:44" s="254" customFormat="1" ht="27.6" x14ac:dyDescent="0.25">
      <c r="A9" s="119"/>
      <c r="B9" s="256" t="s">
        <v>177</v>
      </c>
      <c r="C9" s="34" t="s">
        <v>1454</v>
      </c>
      <c r="D9" s="119" t="s">
        <v>958</v>
      </c>
      <c r="E9" s="117">
        <v>3500</v>
      </c>
    </row>
    <row r="10" spans="1:44" s="254" customFormat="1" x14ac:dyDescent="0.25">
      <c r="A10" s="119" t="s">
        <v>2517</v>
      </c>
      <c r="B10" s="256" t="s">
        <v>178</v>
      </c>
      <c r="C10" s="34" t="s">
        <v>2518</v>
      </c>
      <c r="D10" s="119" t="s">
        <v>958</v>
      </c>
      <c r="E10" s="117">
        <v>2000</v>
      </c>
    </row>
    <row r="11" spans="1:44" s="254" customFormat="1" ht="27.6" x14ac:dyDescent="0.25">
      <c r="A11" s="119" t="s">
        <v>179</v>
      </c>
      <c r="B11" s="256" t="s">
        <v>180</v>
      </c>
      <c r="C11" s="34" t="s">
        <v>354</v>
      </c>
      <c r="D11" s="119" t="s">
        <v>958</v>
      </c>
      <c r="E11" s="117">
        <v>7000</v>
      </c>
    </row>
    <row r="12" spans="1:44" s="254" customFormat="1" ht="27.6" x14ac:dyDescent="0.25">
      <c r="A12" s="119" t="s">
        <v>2519</v>
      </c>
      <c r="B12" s="256" t="s">
        <v>181</v>
      </c>
      <c r="C12" s="34" t="s">
        <v>2520</v>
      </c>
      <c r="D12" s="119" t="s">
        <v>958</v>
      </c>
      <c r="E12" s="117">
        <v>7000</v>
      </c>
    </row>
    <row r="13" spans="1:44" s="254" customFormat="1" ht="27.6" x14ac:dyDescent="0.25">
      <c r="A13" s="119" t="s">
        <v>182</v>
      </c>
      <c r="B13" s="256" t="s">
        <v>183</v>
      </c>
      <c r="C13" s="34" t="s">
        <v>355</v>
      </c>
      <c r="D13" s="119" t="s">
        <v>958</v>
      </c>
      <c r="E13" s="117">
        <v>1700</v>
      </c>
    </row>
    <row r="14" spans="1:44" s="254" customFormat="1" ht="27.6" x14ac:dyDescent="0.25">
      <c r="A14" s="119" t="s">
        <v>2521</v>
      </c>
      <c r="B14" s="256" t="s">
        <v>184</v>
      </c>
      <c r="C14" s="34" t="s">
        <v>2522</v>
      </c>
      <c r="D14" s="119" t="s">
        <v>958</v>
      </c>
      <c r="E14" s="117">
        <v>2800</v>
      </c>
    </row>
    <row r="15" spans="1:44" s="254" customFormat="1" x14ac:dyDescent="0.25">
      <c r="A15" s="119" t="s">
        <v>2523</v>
      </c>
      <c r="B15" s="256" t="s">
        <v>185</v>
      </c>
      <c r="C15" s="34" t="s">
        <v>2524</v>
      </c>
      <c r="D15" s="119" t="s">
        <v>958</v>
      </c>
      <c r="E15" s="117">
        <v>2300</v>
      </c>
    </row>
    <row r="16" spans="1:44" s="254" customFormat="1" ht="33" customHeight="1" x14ac:dyDescent="0.25">
      <c r="A16" s="119" t="s">
        <v>2525</v>
      </c>
      <c r="B16" s="256" t="s">
        <v>186</v>
      </c>
      <c r="C16" s="34" t="s">
        <v>2526</v>
      </c>
      <c r="D16" s="119" t="s">
        <v>958</v>
      </c>
      <c r="E16" s="117">
        <v>3000</v>
      </c>
    </row>
    <row r="17" spans="1:5" s="254" customFormat="1" ht="32.25" customHeight="1" x14ac:dyDescent="0.25">
      <c r="A17" s="119"/>
      <c r="B17" s="256" t="s">
        <v>187</v>
      </c>
      <c r="C17" s="34" t="s">
        <v>2527</v>
      </c>
      <c r="D17" s="119" t="s">
        <v>958</v>
      </c>
      <c r="E17" s="117">
        <v>2300</v>
      </c>
    </row>
    <row r="18" spans="1:5" s="254" customFormat="1" ht="27.6" x14ac:dyDescent="0.25">
      <c r="A18" s="119" t="s">
        <v>2528</v>
      </c>
      <c r="B18" s="256" t="s">
        <v>188</v>
      </c>
      <c r="C18" s="34" t="s">
        <v>2529</v>
      </c>
      <c r="D18" s="119" t="s">
        <v>958</v>
      </c>
      <c r="E18" s="117">
        <v>3000</v>
      </c>
    </row>
    <row r="19" spans="1:5" s="254" customFormat="1" ht="27.6" x14ac:dyDescent="0.25">
      <c r="A19" s="119" t="s">
        <v>2530</v>
      </c>
      <c r="B19" s="256" t="s">
        <v>2531</v>
      </c>
      <c r="C19" s="34" t="s">
        <v>2532</v>
      </c>
      <c r="D19" s="119" t="s">
        <v>958</v>
      </c>
      <c r="E19" s="117">
        <v>2000</v>
      </c>
    </row>
    <row r="20" spans="1:5" s="254" customFormat="1" ht="30.75" customHeight="1" x14ac:dyDescent="0.25">
      <c r="A20" s="119" t="s">
        <v>2533</v>
      </c>
      <c r="B20" s="256" t="s">
        <v>2534</v>
      </c>
      <c r="C20" s="34" t="s">
        <v>2535</v>
      </c>
      <c r="D20" s="119" t="s">
        <v>958</v>
      </c>
      <c r="E20" s="117">
        <v>700</v>
      </c>
    </row>
    <row r="21" spans="1:5" s="268" customFormat="1" ht="55.2" x14ac:dyDescent="0.25">
      <c r="A21" s="265" t="s">
        <v>2667</v>
      </c>
      <c r="B21" s="269" t="s">
        <v>2668</v>
      </c>
      <c r="C21" s="34" t="s">
        <v>2669</v>
      </c>
      <c r="D21" s="265" t="s">
        <v>958</v>
      </c>
      <c r="E21" s="266">
        <v>7000</v>
      </c>
    </row>
  </sheetData>
  <mergeCells count="2">
    <mergeCell ref="A4:E4"/>
    <mergeCell ref="A1:E1"/>
  </mergeCells>
  <phoneticPr fontId="0" type="noConversion"/>
  <conditionalFormatting sqref="F1:F2 F4:F20 F22:F65535">
    <cfRule type="cellIs" dxfId="8" priority="2" stopIfTrue="1" operator="lessThan">
      <formula>-50</formula>
    </cfRule>
  </conditionalFormatting>
  <conditionalFormatting sqref="F21">
    <cfRule type="cellIs" dxfId="7" priority="1" stopIfTrue="1" operator="lessThan">
      <formula>-50</formula>
    </cfRule>
  </conditionalFormatting>
  <pageMargins left="0.70866141732283472" right="0.39370078740157483" top="0.47244094488188981" bottom="0.19685039370078741" header="0" footer="0.19685039370078741"/>
  <pageSetup paperSize="9" scale="96"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2"/>
  <sheetViews>
    <sheetView view="pageBreakPreview" zoomScaleNormal="100" zoomScaleSheetLayoutView="100" workbookViewId="0">
      <selection activeCell="J15" sqref="J15"/>
    </sheetView>
  </sheetViews>
  <sheetFormatPr defaultColWidth="9.109375" defaultRowHeight="13.8" x14ac:dyDescent="0.25"/>
  <cols>
    <col min="1" max="1" width="13.88671875" style="42" customWidth="1"/>
    <col min="2" max="2" width="12.33203125" style="42" customWidth="1"/>
    <col min="3" max="3" width="47.5546875" style="238" customWidth="1"/>
    <col min="4" max="4" width="15.88671875" style="131" customWidth="1"/>
    <col min="5" max="5" width="15.33203125" style="42" customWidth="1"/>
    <col min="6" max="16384" width="9.109375" style="42"/>
  </cols>
  <sheetData>
    <row r="1" spans="1:44" s="40" customFormat="1" ht="17.25" customHeight="1" x14ac:dyDescent="0.25">
      <c r="A1" s="328" t="s">
        <v>219</v>
      </c>
      <c r="B1" s="328"/>
      <c r="C1" s="328"/>
      <c r="D1" s="328"/>
      <c r="E1" s="328"/>
    </row>
    <row r="2" spans="1:44" ht="17.25" customHeight="1" x14ac:dyDescent="0.25">
      <c r="C2" s="49"/>
      <c r="D2" s="149"/>
    </row>
    <row r="3" spans="1:44" s="173" customFormat="1" ht="30" customHeight="1" x14ac:dyDescent="0.25">
      <c r="A3" s="151" t="s">
        <v>1560</v>
      </c>
      <c r="B3" s="150" t="s">
        <v>1561</v>
      </c>
      <c r="C3" s="255" t="s">
        <v>1207</v>
      </c>
      <c r="D3" s="150" t="s">
        <v>956</v>
      </c>
      <c r="E3" s="150" t="s">
        <v>55</v>
      </c>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row>
    <row r="4" spans="1:44" s="62" customFormat="1" ht="18" customHeight="1" x14ac:dyDescent="0.25">
      <c r="A4" s="320" t="s">
        <v>1540</v>
      </c>
      <c r="B4" s="321"/>
      <c r="C4" s="321"/>
      <c r="D4" s="321"/>
      <c r="E4" s="322"/>
    </row>
    <row r="5" spans="1:44" s="254" customFormat="1" ht="16.5" customHeight="1" x14ac:dyDescent="0.25">
      <c r="A5" s="119" t="s">
        <v>2266</v>
      </c>
      <c r="B5" s="256" t="s">
        <v>189</v>
      </c>
      <c r="C5" s="34" t="s">
        <v>1443</v>
      </c>
      <c r="D5" s="119" t="s">
        <v>958</v>
      </c>
      <c r="E5" s="117">
        <v>2900</v>
      </c>
    </row>
    <row r="6" spans="1:44" s="254" customFormat="1" x14ac:dyDescent="0.25">
      <c r="A6" s="119" t="s">
        <v>2267</v>
      </c>
      <c r="B6" s="256" t="s">
        <v>190</v>
      </c>
      <c r="C6" s="34" t="s">
        <v>2268</v>
      </c>
      <c r="D6" s="119" t="s">
        <v>958</v>
      </c>
      <c r="E6" s="117">
        <v>2200</v>
      </c>
    </row>
    <row r="7" spans="1:44" s="254" customFormat="1" ht="27.6" x14ac:dyDescent="0.25">
      <c r="A7" s="119" t="s">
        <v>2269</v>
      </c>
      <c r="B7" s="256" t="s">
        <v>191</v>
      </c>
      <c r="C7" s="34" t="s">
        <v>2270</v>
      </c>
      <c r="D7" s="119" t="s">
        <v>958</v>
      </c>
      <c r="E7" s="117">
        <v>7700</v>
      </c>
    </row>
    <row r="8" spans="1:44" s="254" customFormat="1" ht="27.6" x14ac:dyDescent="0.25">
      <c r="A8" s="119" t="s">
        <v>2271</v>
      </c>
      <c r="B8" s="256" t="s">
        <v>1541</v>
      </c>
      <c r="C8" s="34" t="s">
        <v>2272</v>
      </c>
      <c r="D8" s="119" t="s">
        <v>958</v>
      </c>
      <c r="E8" s="117">
        <v>3500</v>
      </c>
    </row>
    <row r="9" spans="1:44" s="254" customFormat="1" ht="41.4" x14ac:dyDescent="0.25">
      <c r="A9" s="119" t="s">
        <v>2273</v>
      </c>
      <c r="B9" s="256" t="s">
        <v>192</v>
      </c>
      <c r="C9" s="34" t="s">
        <v>2274</v>
      </c>
      <c r="D9" s="119" t="s">
        <v>958</v>
      </c>
      <c r="E9" s="117">
        <v>8500</v>
      </c>
    </row>
    <row r="10" spans="1:44" s="254" customFormat="1" ht="27.6" x14ac:dyDescent="0.25">
      <c r="A10" s="119" t="s">
        <v>2275</v>
      </c>
      <c r="B10" s="256" t="s">
        <v>193</v>
      </c>
      <c r="C10" s="34" t="s">
        <v>1444</v>
      </c>
      <c r="D10" s="119" t="s">
        <v>958</v>
      </c>
      <c r="E10" s="117">
        <v>2800</v>
      </c>
    </row>
    <row r="11" spans="1:44" s="254" customFormat="1" ht="27.6" x14ac:dyDescent="0.25">
      <c r="A11" s="119"/>
      <c r="B11" s="256" t="s">
        <v>194</v>
      </c>
      <c r="C11" s="34" t="s">
        <v>1445</v>
      </c>
      <c r="D11" s="119" t="s">
        <v>958</v>
      </c>
      <c r="E11" s="117">
        <v>4500</v>
      </c>
    </row>
    <row r="12" spans="1:44" s="254" customFormat="1" ht="27.6" x14ac:dyDescent="0.25">
      <c r="A12" s="119"/>
      <c r="B12" s="256" t="s">
        <v>195</v>
      </c>
      <c r="C12" s="34" t="s">
        <v>1446</v>
      </c>
      <c r="D12" s="119" t="s">
        <v>958</v>
      </c>
      <c r="E12" s="117">
        <v>5800</v>
      </c>
    </row>
    <row r="13" spans="1:44" s="254" customFormat="1" ht="27.6" x14ac:dyDescent="0.25">
      <c r="A13" s="119" t="s">
        <v>2276</v>
      </c>
      <c r="B13" s="256" t="s">
        <v>196</v>
      </c>
      <c r="C13" s="34" t="s">
        <v>2277</v>
      </c>
      <c r="D13" s="119" t="s">
        <v>958</v>
      </c>
      <c r="E13" s="117">
        <v>9000</v>
      </c>
    </row>
    <row r="14" spans="1:44" s="254" customFormat="1" x14ac:dyDescent="0.25">
      <c r="A14" s="119" t="s">
        <v>2278</v>
      </c>
      <c r="B14" s="256" t="s">
        <v>197</v>
      </c>
      <c r="C14" s="34" t="s">
        <v>1447</v>
      </c>
      <c r="D14" s="119" t="s">
        <v>958</v>
      </c>
      <c r="E14" s="117">
        <v>3200</v>
      </c>
    </row>
    <row r="15" spans="1:44" s="254" customFormat="1" ht="27.6" x14ac:dyDescent="0.25">
      <c r="A15" s="119" t="s">
        <v>2279</v>
      </c>
      <c r="B15" s="256" t="s">
        <v>198</v>
      </c>
      <c r="C15" s="34" t="s">
        <v>2280</v>
      </c>
      <c r="D15" s="119" t="s">
        <v>958</v>
      </c>
      <c r="E15" s="117">
        <v>3900</v>
      </c>
    </row>
    <row r="16" spans="1:44" s="254" customFormat="1" ht="33" customHeight="1" x14ac:dyDescent="0.25">
      <c r="A16" s="119" t="s">
        <v>2281</v>
      </c>
      <c r="B16" s="256" t="s">
        <v>199</v>
      </c>
      <c r="C16" s="34" t="s">
        <v>2282</v>
      </c>
      <c r="D16" s="119" t="s">
        <v>958</v>
      </c>
      <c r="E16" s="117">
        <v>9000</v>
      </c>
    </row>
    <row r="17" spans="1:5" s="254" customFormat="1" ht="27.6" x14ac:dyDescent="0.25">
      <c r="A17" s="119" t="s">
        <v>2283</v>
      </c>
      <c r="B17" s="256" t="s">
        <v>200</v>
      </c>
      <c r="C17" s="34" t="s">
        <v>2284</v>
      </c>
      <c r="D17" s="119" t="s">
        <v>958</v>
      </c>
      <c r="E17" s="117">
        <v>3400</v>
      </c>
    </row>
    <row r="18" spans="1:5" s="254" customFormat="1" ht="27.6" x14ac:dyDescent="0.25">
      <c r="A18" s="119" t="s">
        <v>2285</v>
      </c>
      <c r="B18" s="256" t="s">
        <v>201</v>
      </c>
      <c r="C18" s="34" t="s">
        <v>2286</v>
      </c>
      <c r="D18" s="119" t="s">
        <v>958</v>
      </c>
      <c r="E18" s="117">
        <v>2000</v>
      </c>
    </row>
    <row r="19" spans="1:5" s="254" customFormat="1" x14ac:dyDescent="0.25">
      <c r="A19" s="119" t="s">
        <v>2287</v>
      </c>
      <c r="B19" s="256" t="s">
        <v>202</v>
      </c>
      <c r="C19" s="34" t="s">
        <v>2288</v>
      </c>
      <c r="D19" s="119" t="s">
        <v>958</v>
      </c>
      <c r="E19" s="117">
        <v>2000</v>
      </c>
    </row>
    <row r="20" spans="1:5" s="254" customFormat="1" ht="27.6" x14ac:dyDescent="0.25">
      <c r="A20" s="119" t="s">
        <v>2289</v>
      </c>
      <c r="B20" s="256" t="s">
        <v>203</v>
      </c>
      <c r="C20" s="34" t="s">
        <v>2290</v>
      </c>
      <c r="D20" s="119" t="s">
        <v>958</v>
      </c>
      <c r="E20" s="117">
        <v>9000</v>
      </c>
    </row>
    <row r="21" spans="1:5" s="254" customFormat="1" ht="27.6" x14ac:dyDescent="0.25">
      <c r="A21" s="119" t="s">
        <v>2291</v>
      </c>
      <c r="B21" s="256" t="s">
        <v>204</v>
      </c>
      <c r="C21" s="34" t="s">
        <v>1448</v>
      </c>
      <c r="D21" s="119" t="s">
        <v>958</v>
      </c>
      <c r="E21" s="117">
        <v>8500</v>
      </c>
    </row>
    <row r="22" spans="1:5" s="254" customFormat="1" ht="30.75" customHeight="1" x14ac:dyDescent="0.25">
      <c r="A22" s="119" t="s">
        <v>2292</v>
      </c>
      <c r="B22" s="256" t="s">
        <v>205</v>
      </c>
      <c r="C22" s="34" t="s">
        <v>1449</v>
      </c>
      <c r="D22" s="119" t="s">
        <v>958</v>
      </c>
      <c r="E22" s="117">
        <v>8500</v>
      </c>
    </row>
    <row r="23" spans="1:5" s="254" customFormat="1" ht="27.6" x14ac:dyDescent="0.25">
      <c r="A23" s="119" t="s">
        <v>2293</v>
      </c>
      <c r="B23" s="256" t="s">
        <v>206</v>
      </c>
      <c r="C23" s="34" t="s">
        <v>1450</v>
      </c>
      <c r="D23" s="119" t="s">
        <v>958</v>
      </c>
      <c r="E23" s="117">
        <v>2500</v>
      </c>
    </row>
    <row r="24" spans="1:5" s="254" customFormat="1" ht="18" customHeight="1" x14ac:dyDescent="0.25">
      <c r="A24" s="119" t="s">
        <v>2294</v>
      </c>
      <c r="B24" s="256" t="s">
        <v>207</v>
      </c>
      <c r="C24" s="34" t="s">
        <v>1451</v>
      </c>
      <c r="D24" s="119" t="s">
        <v>958</v>
      </c>
      <c r="E24" s="117">
        <v>3500</v>
      </c>
    </row>
    <row r="25" spans="1:5" s="254" customFormat="1" x14ac:dyDescent="0.25">
      <c r="A25" s="119" t="s">
        <v>2295</v>
      </c>
      <c r="B25" s="256" t="s">
        <v>208</v>
      </c>
      <c r="C25" s="34" t="s">
        <v>1452</v>
      </c>
      <c r="D25" s="119" t="s">
        <v>958</v>
      </c>
      <c r="E25" s="117">
        <v>2700</v>
      </c>
    </row>
    <row r="26" spans="1:5" s="254" customFormat="1" ht="27.6" x14ac:dyDescent="0.25">
      <c r="A26" s="119" t="s">
        <v>2296</v>
      </c>
      <c r="B26" s="256" t="s">
        <v>209</v>
      </c>
      <c r="C26" s="34" t="s">
        <v>2297</v>
      </c>
      <c r="D26" s="119" t="s">
        <v>958</v>
      </c>
      <c r="E26" s="117">
        <v>3700</v>
      </c>
    </row>
    <row r="27" spans="1:5" s="254" customFormat="1" ht="27.6" x14ac:dyDescent="0.25">
      <c r="A27" s="119" t="s">
        <v>2298</v>
      </c>
      <c r="B27" s="256" t="s">
        <v>210</v>
      </c>
      <c r="C27" s="34" t="s">
        <v>2299</v>
      </c>
      <c r="D27" s="119" t="s">
        <v>958</v>
      </c>
      <c r="E27" s="117">
        <v>3700</v>
      </c>
    </row>
    <row r="28" spans="1:5" s="254" customFormat="1" ht="42" customHeight="1" x14ac:dyDescent="0.25">
      <c r="A28" s="119" t="s">
        <v>2300</v>
      </c>
      <c r="B28" s="256" t="s">
        <v>211</v>
      </c>
      <c r="C28" s="34" t="s">
        <v>2301</v>
      </c>
      <c r="D28" s="119" t="s">
        <v>958</v>
      </c>
      <c r="E28" s="117">
        <v>4300</v>
      </c>
    </row>
    <row r="29" spans="1:5" s="254" customFormat="1" ht="27.6" x14ac:dyDescent="0.25">
      <c r="A29" s="119" t="s">
        <v>2302</v>
      </c>
      <c r="B29" s="256" t="s">
        <v>212</v>
      </c>
      <c r="C29" s="34" t="s">
        <v>2303</v>
      </c>
      <c r="D29" s="119" t="s">
        <v>958</v>
      </c>
      <c r="E29" s="117">
        <v>4000</v>
      </c>
    </row>
    <row r="30" spans="1:5" s="254" customFormat="1" x14ac:dyDescent="0.25">
      <c r="A30" s="119" t="s">
        <v>2304</v>
      </c>
      <c r="B30" s="256" t="s">
        <v>213</v>
      </c>
      <c r="C30" s="34" t="s">
        <v>2305</v>
      </c>
      <c r="D30" s="119" t="s">
        <v>958</v>
      </c>
      <c r="E30" s="117">
        <v>3000</v>
      </c>
    </row>
    <row r="31" spans="1:5" s="254" customFormat="1" ht="27.6" x14ac:dyDescent="0.25">
      <c r="A31" s="119"/>
      <c r="B31" s="256" t="s">
        <v>214</v>
      </c>
      <c r="C31" s="34" t="s">
        <v>2306</v>
      </c>
      <c r="D31" s="119" t="s">
        <v>958</v>
      </c>
      <c r="E31" s="117">
        <v>4000</v>
      </c>
    </row>
    <row r="32" spans="1:5" s="254" customFormat="1" ht="27.6" x14ac:dyDescent="0.25">
      <c r="A32" s="119" t="s">
        <v>2307</v>
      </c>
      <c r="B32" s="256" t="s">
        <v>215</v>
      </c>
      <c r="C32" s="34" t="s">
        <v>2308</v>
      </c>
      <c r="D32" s="119" t="s">
        <v>958</v>
      </c>
      <c r="E32" s="117">
        <v>4500</v>
      </c>
    </row>
    <row r="33" spans="1:5" s="254" customFormat="1" ht="27.6" x14ac:dyDescent="0.25">
      <c r="A33" s="119" t="s">
        <v>2309</v>
      </c>
      <c r="B33" s="256" t="s">
        <v>216</v>
      </c>
      <c r="C33" s="34" t="s">
        <v>2310</v>
      </c>
      <c r="D33" s="119" t="s">
        <v>958</v>
      </c>
      <c r="E33" s="117">
        <v>3700</v>
      </c>
    </row>
    <row r="34" spans="1:5" s="254" customFormat="1" ht="41.4" x14ac:dyDescent="0.25">
      <c r="A34" s="119" t="s">
        <v>352</v>
      </c>
      <c r="B34" s="256" t="s">
        <v>217</v>
      </c>
      <c r="C34" s="34" t="s">
        <v>2311</v>
      </c>
      <c r="D34" s="119" t="s">
        <v>958</v>
      </c>
      <c r="E34" s="117">
        <v>3200</v>
      </c>
    </row>
    <row r="35" spans="1:5" s="254" customFormat="1" ht="41.4" x14ac:dyDescent="0.25">
      <c r="A35" s="119" t="s">
        <v>2312</v>
      </c>
      <c r="B35" s="256" t="s">
        <v>2313</v>
      </c>
      <c r="C35" s="34" t="s">
        <v>2314</v>
      </c>
      <c r="D35" s="119" t="s">
        <v>958</v>
      </c>
      <c r="E35" s="117">
        <v>9000</v>
      </c>
    </row>
    <row r="36" spans="1:5" s="254" customFormat="1" x14ac:dyDescent="0.25">
      <c r="A36" s="119" t="s">
        <v>2315</v>
      </c>
      <c r="B36" s="256" t="s">
        <v>2316</v>
      </c>
      <c r="C36" s="34" t="s">
        <v>2317</v>
      </c>
      <c r="D36" s="119" t="s">
        <v>958</v>
      </c>
      <c r="E36" s="117">
        <v>3200</v>
      </c>
    </row>
    <row r="37" spans="1:5" s="254" customFormat="1" ht="27.6" x14ac:dyDescent="0.25">
      <c r="A37" s="119" t="s">
        <v>2278</v>
      </c>
      <c r="B37" s="256" t="s">
        <v>218</v>
      </c>
      <c r="C37" s="34" t="s">
        <v>2318</v>
      </c>
      <c r="D37" s="119" t="s">
        <v>958</v>
      </c>
      <c r="E37" s="117">
        <v>3600</v>
      </c>
    </row>
    <row r="38" spans="1:5" s="254" customFormat="1" x14ac:dyDescent="0.25">
      <c r="A38" s="329"/>
      <c r="B38" s="330"/>
      <c r="C38" s="330"/>
      <c r="D38" s="330"/>
      <c r="E38" s="331"/>
    </row>
    <row r="39" spans="1:5" s="254" customFormat="1" ht="27.6" x14ac:dyDescent="0.25">
      <c r="A39" s="118"/>
      <c r="B39" s="256" t="s">
        <v>1651</v>
      </c>
      <c r="C39" s="34" t="s">
        <v>2099</v>
      </c>
      <c r="D39" s="119" t="s">
        <v>1325</v>
      </c>
      <c r="E39" s="117">
        <v>230</v>
      </c>
    </row>
    <row r="40" spans="1:5" s="254" customFormat="1" x14ac:dyDescent="0.25">
      <c r="A40" s="118"/>
      <c r="B40" s="256" t="s">
        <v>2097</v>
      </c>
      <c r="C40" s="34" t="s">
        <v>1228</v>
      </c>
      <c r="D40" s="119" t="s">
        <v>1652</v>
      </c>
      <c r="E40" s="117">
        <v>600</v>
      </c>
    </row>
    <row r="41" spans="1:5" s="254" customFormat="1" ht="27.6" x14ac:dyDescent="0.25">
      <c r="A41" s="118"/>
      <c r="B41" s="256" t="s">
        <v>2098</v>
      </c>
      <c r="C41" s="34" t="s">
        <v>353</v>
      </c>
      <c r="D41" s="119" t="s">
        <v>958</v>
      </c>
      <c r="E41" s="117">
        <v>700</v>
      </c>
    </row>
    <row r="42" spans="1:5" s="254" customFormat="1" x14ac:dyDescent="0.25">
      <c r="A42" s="118"/>
      <c r="B42" s="256" t="s">
        <v>2319</v>
      </c>
      <c r="C42" s="34" t="s">
        <v>2320</v>
      </c>
      <c r="D42" s="119" t="s">
        <v>2321</v>
      </c>
      <c r="E42" s="117">
        <v>100</v>
      </c>
    </row>
  </sheetData>
  <mergeCells count="3">
    <mergeCell ref="A1:E1"/>
    <mergeCell ref="A4:E4"/>
    <mergeCell ref="A38:E38"/>
  </mergeCells>
  <phoneticPr fontId="0" type="noConversion"/>
  <conditionalFormatting sqref="F1:F2 F4:F35 F37:F38 F43:F65532">
    <cfRule type="cellIs" dxfId="6" priority="3" stopIfTrue="1" operator="lessThan">
      <formula>-50</formula>
    </cfRule>
  </conditionalFormatting>
  <conditionalFormatting sqref="F36">
    <cfRule type="cellIs" dxfId="5" priority="2" stopIfTrue="1" operator="lessThan">
      <formula>-50</formula>
    </cfRule>
  </conditionalFormatting>
  <conditionalFormatting sqref="F39:F42">
    <cfRule type="cellIs" dxfId="4" priority="1" stopIfTrue="1" operator="lessThan">
      <formula>-50</formula>
    </cfRule>
  </conditionalFormatting>
  <pageMargins left="0.62992125984251968" right="0.39370078740157483" top="0.51181102362204722" bottom="0.31496062992125984" header="0" footer="0.19685039370078741"/>
  <pageSetup paperSize="9" scale="89"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Normal="100" zoomScaleSheetLayoutView="100" workbookViewId="0">
      <selection activeCell="J13" sqref="J13"/>
    </sheetView>
  </sheetViews>
  <sheetFormatPr defaultColWidth="9.109375" defaultRowHeight="13.2" x14ac:dyDescent="0.25"/>
  <cols>
    <col min="1" max="1" width="11.88671875" style="74" customWidth="1"/>
    <col min="2" max="2" width="13" style="74" customWidth="1"/>
    <col min="3" max="3" width="36.88671875" style="74" customWidth="1"/>
    <col min="4" max="4" width="15.88671875" style="74" customWidth="1"/>
    <col min="5" max="5" width="15.33203125" style="74" customWidth="1"/>
    <col min="6" max="16384" width="9.109375" style="74"/>
  </cols>
  <sheetData>
    <row r="1" spans="1:5" ht="20.25" customHeight="1" x14ac:dyDescent="0.25">
      <c r="A1" s="332" t="s">
        <v>964</v>
      </c>
      <c r="B1" s="332"/>
      <c r="C1" s="332"/>
      <c r="D1" s="332"/>
      <c r="E1" s="332"/>
    </row>
    <row r="2" spans="1:5" ht="15.6" x14ac:dyDescent="0.3">
      <c r="A2" s="152"/>
      <c r="B2" s="152"/>
      <c r="C2" s="152"/>
      <c r="D2" s="152"/>
      <c r="E2" s="152"/>
    </row>
    <row r="3" spans="1:5" ht="25.5" customHeight="1" x14ac:dyDescent="0.25">
      <c r="A3" s="151" t="s">
        <v>1560</v>
      </c>
      <c r="B3" s="150" t="s">
        <v>1561</v>
      </c>
      <c r="C3" s="150" t="s">
        <v>1207</v>
      </c>
      <c r="D3" s="150" t="s">
        <v>956</v>
      </c>
      <c r="E3" s="150" t="s">
        <v>55</v>
      </c>
    </row>
    <row r="4" spans="1:5" ht="28.5" customHeight="1" x14ac:dyDescent="0.25">
      <c r="A4" s="167" t="s">
        <v>667</v>
      </c>
      <c r="B4" s="28" t="s">
        <v>668</v>
      </c>
      <c r="C4" s="200" t="s">
        <v>963</v>
      </c>
      <c r="D4" s="154" t="s">
        <v>958</v>
      </c>
      <c r="E4" s="115">
        <v>3200</v>
      </c>
    </row>
    <row r="5" spans="1:5" ht="28.5" customHeight="1" x14ac:dyDescent="0.25">
      <c r="A5" s="119" t="s">
        <v>667</v>
      </c>
      <c r="B5" s="28" t="s">
        <v>0</v>
      </c>
      <c r="C5" s="30" t="s">
        <v>1</v>
      </c>
      <c r="D5" s="154" t="s">
        <v>958</v>
      </c>
      <c r="E5" s="115">
        <v>2000</v>
      </c>
    </row>
    <row r="6" spans="1:5" ht="28.5" customHeight="1" x14ac:dyDescent="0.25">
      <c r="A6" s="167" t="s">
        <v>667</v>
      </c>
      <c r="B6" s="28" t="s">
        <v>2</v>
      </c>
      <c r="C6" s="92" t="s">
        <v>962</v>
      </c>
      <c r="D6" s="154" t="s">
        <v>958</v>
      </c>
      <c r="E6" s="115">
        <v>2100</v>
      </c>
    </row>
    <row r="7" spans="1:5" ht="28.5" customHeight="1" x14ac:dyDescent="0.25">
      <c r="A7" s="119" t="s">
        <v>3</v>
      </c>
      <c r="B7" s="28" t="s">
        <v>4</v>
      </c>
      <c r="C7" s="30" t="s">
        <v>5</v>
      </c>
      <c r="D7" s="154" t="s">
        <v>958</v>
      </c>
      <c r="E7" s="115">
        <v>2800</v>
      </c>
    </row>
    <row r="8" spans="1:5" ht="28.5" customHeight="1" x14ac:dyDescent="0.25">
      <c r="A8" s="119" t="s">
        <v>6</v>
      </c>
      <c r="B8" s="28" t="s">
        <v>7</v>
      </c>
      <c r="C8" s="92" t="s">
        <v>8</v>
      </c>
      <c r="D8" s="154" t="s">
        <v>958</v>
      </c>
      <c r="E8" s="115">
        <v>3700</v>
      </c>
    </row>
    <row r="9" spans="1:5" ht="28.5" customHeight="1" x14ac:dyDescent="0.25">
      <c r="A9" s="119" t="s">
        <v>3</v>
      </c>
      <c r="B9" s="28" t="s">
        <v>9</v>
      </c>
      <c r="C9" s="92" t="s">
        <v>961</v>
      </c>
      <c r="D9" s="154" t="s">
        <v>958</v>
      </c>
      <c r="E9" s="115">
        <v>2800</v>
      </c>
    </row>
    <row r="10" spans="1:5" ht="28.5" customHeight="1" x14ac:dyDescent="0.25">
      <c r="A10" s="119" t="s">
        <v>10</v>
      </c>
      <c r="B10" s="28" t="s">
        <v>11</v>
      </c>
      <c r="C10" s="92" t="s">
        <v>12</v>
      </c>
      <c r="D10" s="154" t="s">
        <v>958</v>
      </c>
      <c r="E10" s="115">
        <v>4300</v>
      </c>
    </row>
    <row r="11" spans="1:5" ht="28.5" customHeight="1" x14ac:dyDescent="0.25">
      <c r="A11" s="119" t="s">
        <v>10</v>
      </c>
      <c r="B11" s="28" t="s">
        <v>13</v>
      </c>
      <c r="C11" s="92" t="s">
        <v>1011</v>
      </c>
      <c r="D11" s="154" t="s">
        <v>958</v>
      </c>
      <c r="E11" s="115">
        <v>2100</v>
      </c>
    </row>
    <row r="12" spans="1:5" ht="28.5" customHeight="1" x14ac:dyDescent="0.25">
      <c r="A12" s="119" t="s">
        <v>14</v>
      </c>
      <c r="B12" s="28" t="s">
        <v>15</v>
      </c>
      <c r="C12" s="30" t="s">
        <v>16</v>
      </c>
      <c r="D12" s="157" t="s">
        <v>958</v>
      </c>
      <c r="E12" s="115">
        <v>1800</v>
      </c>
    </row>
    <row r="13" spans="1:5" ht="28.5" customHeight="1" x14ac:dyDescent="0.25">
      <c r="A13" s="119" t="s">
        <v>17</v>
      </c>
      <c r="B13" s="28" t="s">
        <v>18</v>
      </c>
      <c r="C13" s="30" t="s">
        <v>19</v>
      </c>
      <c r="D13" s="154" t="s">
        <v>958</v>
      </c>
      <c r="E13" s="115">
        <v>5000</v>
      </c>
    </row>
    <row r="14" spans="1:5" ht="32.25" customHeight="1" x14ac:dyDescent="0.25">
      <c r="A14" s="119" t="s">
        <v>14</v>
      </c>
      <c r="B14" s="28" t="s">
        <v>1646</v>
      </c>
      <c r="C14" s="30" t="s">
        <v>1647</v>
      </c>
      <c r="D14" s="227" t="s">
        <v>958</v>
      </c>
      <c r="E14" s="115">
        <v>3300</v>
      </c>
    </row>
    <row r="15" spans="1:5" ht="13.8" x14ac:dyDescent="0.25">
      <c r="A15" s="79"/>
      <c r="B15" s="79"/>
      <c r="C15" s="79"/>
      <c r="D15" s="79"/>
      <c r="E15" s="79"/>
    </row>
    <row r="16" spans="1:5" ht="13.8" x14ac:dyDescent="0.25">
      <c r="A16" s="79"/>
      <c r="B16" s="79"/>
      <c r="C16" s="79"/>
      <c r="D16" s="79"/>
      <c r="E16" s="79"/>
    </row>
    <row r="17" spans="1:5" ht="13.8" x14ac:dyDescent="0.25">
      <c r="A17" s="79"/>
      <c r="B17" s="79"/>
      <c r="C17" s="79"/>
      <c r="D17" s="79"/>
      <c r="E17" s="79"/>
    </row>
    <row r="18" spans="1:5" ht="13.8" x14ac:dyDescent="0.25">
      <c r="A18" s="79"/>
      <c r="B18" s="79"/>
      <c r="C18" s="79"/>
      <c r="D18" s="79"/>
      <c r="E18" s="79"/>
    </row>
    <row r="19" spans="1:5" ht="13.8" x14ac:dyDescent="0.25">
      <c r="A19" s="79"/>
      <c r="B19" s="79"/>
      <c r="C19" s="79"/>
      <c r="D19" s="79"/>
      <c r="E19" s="79"/>
    </row>
    <row r="20" spans="1:5" ht="13.8" x14ac:dyDescent="0.25">
      <c r="A20" s="79"/>
      <c r="B20" s="79"/>
      <c r="C20" s="79"/>
      <c r="D20" s="79"/>
      <c r="E20" s="79"/>
    </row>
    <row r="21" spans="1:5" ht="13.8" x14ac:dyDescent="0.25">
      <c r="A21" s="79"/>
      <c r="B21" s="79"/>
      <c r="C21" s="79"/>
      <c r="D21" s="79"/>
      <c r="E21" s="79"/>
    </row>
    <row r="22" spans="1:5" ht="13.8" x14ac:dyDescent="0.25">
      <c r="A22" s="79"/>
      <c r="B22" s="79"/>
      <c r="C22" s="79"/>
      <c r="D22" s="79"/>
      <c r="E22" s="79"/>
    </row>
    <row r="23" spans="1:5" ht="13.8" x14ac:dyDescent="0.25">
      <c r="A23" s="79"/>
      <c r="B23" s="79"/>
      <c r="C23" s="79"/>
      <c r="D23" s="79"/>
      <c r="E23" s="79"/>
    </row>
    <row r="24" spans="1:5" ht="13.8" x14ac:dyDescent="0.25">
      <c r="A24" s="79"/>
      <c r="B24" s="79"/>
      <c r="C24" s="79"/>
      <c r="D24" s="79"/>
      <c r="E24" s="79"/>
    </row>
    <row r="25" spans="1:5" ht="13.8" x14ac:dyDescent="0.25">
      <c r="A25" s="79"/>
      <c r="B25" s="79"/>
      <c r="C25" s="79"/>
      <c r="D25" s="79"/>
      <c r="E25" s="79"/>
    </row>
  </sheetData>
  <mergeCells count="1">
    <mergeCell ref="A1:E1"/>
  </mergeCells>
  <phoneticPr fontId="18" type="noConversion"/>
  <pageMargins left="0.62992125984251968" right="0.39370078740157483" top="0.51181102362204722" bottom="0.19685039370078741"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6"/>
  <sheetViews>
    <sheetView view="pageBreakPreview" zoomScaleNormal="100" zoomScaleSheetLayoutView="100" workbookViewId="0">
      <selection activeCell="H14" sqref="H14"/>
    </sheetView>
  </sheetViews>
  <sheetFormatPr defaultColWidth="9.109375" defaultRowHeight="13.8" x14ac:dyDescent="0.25"/>
  <cols>
    <col min="1" max="1" width="12.5546875" style="63" customWidth="1"/>
    <col min="2" max="2" width="10.6640625" style="42" customWidth="1"/>
    <col min="3" max="3" width="46.88671875" style="42" customWidth="1"/>
    <col min="4" max="4" width="13.88671875" style="42" customWidth="1"/>
    <col min="5" max="5" width="13.33203125" style="40" customWidth="1"/>
    <col min="6" max="16384" width="9.109375" style="42"/>
  </cols>
  <sheetData>
    <row r="1" spans="1:44" s="40" customFormat="1" ht="24.75" customHeight="1" x14ac:dyDescent="0.25">
      <c r="A1" s="333" t="s">
        <v>1193</v>
      </c>
      <c r="B1" s="333"/>
      <c r="C1" s="333"/>
      <c r="D1" s="333"/>
      <c r="E1" s="333"/>
    </row>
    <row r="2" spans="1:44" x14ac:dyDescent="0.25">
      <c r="C2" s="41"/>
      <c r="D2" s="41"/>
    </row>
    <row r="3" spans="1:44" s="56" customFormat="1" ht="25.5" customHeight="1" x14ac:dyDescent="0.25">
      <c r="A3" s="151" t="s">
        <v>1560</v>
      </c>
      <c r="B3" s="150" t="s">
        <v>1561</v>
      </c>
      <c r="C3" s="255" t="s">
        <v>1207</v>
      </c>
      <c r="D3" s="150" t="s">
        <v>956</v>
      </c>
      <c r="E3" s="150" t="s">
        <v>55</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row>
    <row r="4" spans="1:44" s="254" customFormat="1" ht="27.6" x14ac:dyDescent="0.25">
      <c r="A4" s="119" t="s">
        <v>2405</v>
      </c>
      <c r="B4" s="256" t="s">
        <v>1066</v>
      </c>
      <c r="C4" s="93" t="s">
        <v>2406</v>
      </c>
      <c r="D4" s="119" t="s">
        <v>958</v>
      </c>
      <c r="E4" s="117">
        <v>390</v>
      </c>
    </row>
    <row r="5" spans="1:44" s="254" customFormat="1" ht="27.6" x14ac:dyDescent="0.25">
      <c r="A5" s="119" t="s">
        <v>2407</v>
      </c>
      <c r="B5" s="256" t="s">
        <v>1067</v>
      </c>
      <c r="C5" s="93" t="s">
        <v>2408</v>
      </c>
      <c r="D5" s="119" t="s">
        <v>958</v>
      </c>
      <c r="E5" s="117">
        <v>390</v>
      </c>
    </row>
    <row r="6" spans="1:44" s="254" customFormat="1" ht="27.6" x14ac:dyDescent="0.25">
      <c r="A6" s="119" t="s">
        <v>2409</v>
      </c>
      <c r="B6" s="256" t="s">
        <v>1068</v>
      </c>
      <c r="C6" s="93" t="s">
        <v>2410</v>
      </c>
      <c r="D6" s="119" t="s">
        <v>958</v>
      </c>
      <c r="E6" s="117">
        <v>300</v>
      </c>
    </row>
    <row r="7" spans="1:44" s="254" customFormat="1" ht="21" customHeight="1" x14ac:dyDescent="0.25">
      <c r="A7" s="119" t="s">
        <v>2411</v>
      </c>
      <c r="B7" s="256" t="s">
        <v>1069</v>
      </c>
      <c r="C7" s="93" t="s">
        <v>2412</v>
      </c>
      <c r="D7" s="119" t="s">
        <v>958</v>
      </c>
      <c r="E7" s="117">
        <v>300</v>
      </c>
    </row>
    <row r="8" spans="1:44" s="254" customFormat="1" ht="27.6" x14ac:dyDescent="0.25">
      <c r="A8" s="119" t="s">
        <v>2413</v>
      </c>
      <c r="B8" s="256" t="s">
        <v>1070</v>
      </c>
      <c r="C8" s="93" t="s">
        <v>2414</v>
      </c>
      <c r="D8" s="119" t="s">
        <v>958</v>
      </c>
      <c r="E8" s="117">
        <v>350</v>
      </c>
    </row>
    <row r="9" spans="1:44" s="254" customFormat="1" ht="27.6" x14ac:dyDescent="0.25">
      <c r="A9" s="119" t="s">
        <v>2415</v>
      </c>
      <c r="B9" s="256" t="s">
        <v>1071</v>
      </c>
      <c r="C9" s="93" t="s">
        <v>2416</v>
      </c>
      <c r="D9" s="119" t="s">
        <v>958</v>
      </c>
      <c r="E9" s="117">
        <v>350</v>
      </c>
    </row>
    <row r="10" spans="1:44" s="254" customFormat="1" ht="27.6" x14ac:dyDescent="0.25">
      <c r="A10" s="119" t="s">
        <v>2417</v>
      </c>
      <c r="B10" s="256" t="s">
        <v>1072</v>
      </c>
      <c r="C10" s="93" t="s">
        <v>2418</v>
      </c>
      <c r="D10" s="119" t="s">
        <v>958</v>
      </c>
      <c r="E10" s="117">
        <v>450</v>
      </c>
    </row>
    <row r="11" spans="1:44" s="254" customFormat="1" ht="27.6" x14ac:dyDescent="0.25">
      <c r="A11" s="119" t="s">
        <v>2419</v>
      </c>
      <c r="B11" s="256" t="s">
        <v>1073</v>
      </c>
      <c r="C11" s="93" t="s">
        <v>2420</v>
      </c>
      <c r="D11" s="119" t="s">
        <v>958</v>
      </c>
      <c r="E11" s="117">
        <v>600</v>
      </c>
    </row>
    <row r="12" spans="1:44" s="254" customFormat="1" ht="23.25" customHeight="1" x14ac:dyDescent="0.25">
      <c r="A12" s="119" t="s">
        <v>2421</v>
      </c>
      <c r="B12" s="256" t="s">
        <v>1074</v>
      </c>
      <c r="C12" s="93" t="s">
        <v>2422</v>
      </c>
      <c r="D12" s="119" t="s">
        <v>958</v>
      </c>
      <c r="E12" s="117">
        <v>500</v>
      </c>
    </row>
    <row r="13" spans="1:44" s="62" customFormat="1" ht="13.2" x14ac:dyDescent="0.25">
      <c r="A13" s="320" t="s">
        <v>1572</v>
      </c>
      <c r="B13" s="321"/>
      <c r="C13" s="321"/>
      <c r="D13" s="321"/>
      <c r="E13" s="322"/>
    </row>
    <row r="14" spans="1:44" s="254" customFormat="1" ht="33" customHeight="1" x14ac:dyDescent="0.25">
      <c r="A14" s="119" t="s">
        <v>2423</v>
      </c>
      <c r="B14" s="256" t="s">
        <v>1075</v>
      </c>
      <c r="C14" s="93" t="s">
        <v>2424</v>
      </c>
      <c r="D14" s="119" t="s">
        <v>958</v>
      </c>
      <c r="E14" s="117">
        <v>450</v>
      </c>
    </row>
    <row r="15" spans="1:44" s="254" customFormat="1" ht="27.6" x14ac:dyDescent="0.25">
      <c r="A15" s="119" t="s">
        <v>2425</v>
      </c>
      <c r="B15" s="256" t="s">
        <v>1076</v>
      </c>
      <c r="C15" s="93" t="s">
        <v>2426</v>
      </c>
      <c r="D15" s="119" t="s">
        <v>958</v>
      </c>
      <c r="E15" s="117">
        <v>600</v>
      </c>
    </row>
    <row r="16" spans="1:44" s="254" customFormat="1" ht="41.4" x14ac:dyDescent="0.25">
      <c r="A16" s="119"/>
      <c r="B16" s="256" t="s">
        <v>1077</v>
      </c>
      <c r="C16" s="93" t="s">
        <v>2427</v>
      </c>
      <c r="D16" s="119" t="s">
        <v>958</v>
      </c>
      <c r="E16" s="117">
        <v>390</v>
      </c>
    </row>
    <row r="17" spans="1:5" s="254" customFormat="1" ht="27.6" x14ac:dyDescent="0.25">
      <c r="A17" s="119" t="s">
        <v>2388</v>
      </c>
      <c r="B17" s="256" t="s">
        <v>1078</v>
      </c>
      <c r="C17" s="93" t="s">
        <v>2428</v>
      </c>
      <c r="D17" s="119" t="s">
        <v>958</v>
      </c>
      <c r="E17" s="117">
        <v>450</v>
      </c>
    </row>
    <row r="18" spans="1:5" s="254" customFormat="1" ht="27.6" x14ac:dyDescent="0.25">
      <c r="A18" s="119" t="s">
        <v>2388</v>
      </c>
      <c r="B18" s="256" t="s">
        <v>1079</v>
      </c>
      <c r="C18" s="93" t="s">
        <v>2429</v>
      </c>
      <c r="D18" s="119" t="s">
        <v>958</v>
      </c>
      <c r="E18" s="117">
        <v>350</v>
      </c>
    </row>
    <row r="19" spans="1:5" s="254" customFormat="1" x14ac:dyDescent="0.25">
      <c r="A19" s="320" t="s">
        <v>2430</v>
      </c>
      <c r="B19" s="321"/>
      <c r="C19" s="321"/>
      <c r="D19" s="321"/>
      <c r="E19" s="322"/>
    </row>
    <row r="20" spans="1:5" s="254" customFormat="1" ht="23.25" customHeight="1" x14ac:dyDescent="0.25">
      <c r="A20" s="118"/>
      <c r="B20" s="256" t="s">
        <v>1080</v>
      </c>
      <c r="C20" s="93" t="s">
        <v>2431</v>
      </c>
      <c r="D20" s="119" t="s">
        <v>958</v>
      </c>
      <c r="E20" s="117">
        <v>450</v>
      </c>
    </row>
    <row r="21" spans="1:5" s="254" customFormat="1" ht="23.25" customHeight="1" x14ac:dyDescent="0.25">
      <c r="A21" s="119" t="s">
        <v>2432</v>
      </c>
      <c r="B21" s="256" t="s">
        <v>1081</v>
      </c>
      <c r="C21" s="93" t="s">
        <v>2539</v>
      </c>
      <c r="D21" s="119" t="s">
        <v>958</v>
      </c>
      <c r="E21" s="117">
        <v>700</v>
      </c>
    </row>
    <row r="22" spans="1:5" s="254" customFormat="1" ht="23.25" customHeight="1" x14ac:dyDescent="0.25">
      <c r="A22" s="119" t="s">
        <v>2433</v>
      </c>
      <c r="B22" s="256" t="s">
        <v>1082</v>
      </c>
      <c r="C22" s="93" t="s">
        <v>2434</v>
      </c>
      <c r="D22" s="119" t="s">
        <v>958</v>
      </c>
      <c r="E22" s="117">
        <v>320</v>
      </c>
    </row>
    <row r="23" spans="1:5" s="254" customFormat="1" ht="27.6" x14ac:dyDescent="0.25">
      <c r="A23" s="119" t="s">
        <v>2435</v>
      </c>
      <c r="B23" s="256" t="s">
        <v>1083</v>
      </c>
      <c r="C23" s="93" t="s">
        <v>2436</v>
      </c>
      <c r="D23" s="119" t="s">
        <v>958</v>
      </c>
      <c r="E23" s="117">
        <v>320</v>
      </c>
    </row>
    <row r="24" spans="1:5" s="254" customFormat="1" ht="27.6" x14ac:dyDescent="0.25">
      <c r="A24" s="119" t="s">
        <v>2437</v>
      </c>
      <c r="B24" s="256" t="s">
        <v>1084</v>
      </c>
      <c r="C24" s="93" t="s">
        <v>2438</v>
      </c>
      <c r="D24" s="119" t="s">
        <v>958</v>
      </c>
      <c r="E24" s="117">
        <v>400</v>
      </c>
    </row>
    <row r="25" spans="1:5" s="254" customFormat="1" x14ac:dyDescent="0.25">
      <c r="A25" s="320" t="s">
        <v>1573</v>
      </c>
      <c r="B25" s="321"/>
      <c r="C25" s="321"/>
      <c r="D25" s="321"/>
      <c r="E25" s="322"/>
    </row>
    <row r="26" spans="1:5" s="254" customFormat="1" ht="27.6" x14ac:dyDescent="0.25">
      <c r="A26" s="119" t="s">
        <v>2439</v>
      </c>
      <c r="B26" s="256" t="s">
        <v>1085</v>
      </c>
      <c r="C26" s="93" t="s">
        <v>2440</v>
      </c>
      <c r="D26" s="119" t="s">
        <v>958</v>
      </c>
      <c r="E26" s="117">
        <v>390</v>
      </c>
    </row>
  </sheetData>
  <mergeCells count="4">
    <mergeCell ref="A1:E1"/>
    <mergeCell ref="A13:E13"/>
    <mergeCell ref="A19:E19"/>
    <mergeCell ref="A25:E25"/>
  </mergeCells>
  <phoneticPr fontId="0" type="noConversion"/>
  <pageMargins left="0.59055118110236227" right="0.39370078740157483" top="0.51181102362204722" bottom="0.39370078740157483" header="0.23622047244094491" footer="0.15748031496062992"/>
  <pageSetup paperSize="9" scale="97" fitToHeight="0" orientation="portrait" verticalDpi="7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8"/>
  <sheetViews>
    <sheetView view="pageBreakPreview" topLeftCell="A57" zoomScaleNormal="100" zoomScaleSheetLayoutView="100" workbookViewId="0">
      <selection sqref="A1:E68"/>
    </sheetView>
  </sheetViews>
  <sheetFormatPr defaultColWidth="9.109375" defaultRowHeight="14.25" customHeight="1" x14ac:dyDescent="0.25"/>
  <cols>
    <col min="1" max="1" width="12" style="41" customWidth="1"/>
    <col min="2" max="2" width="10.33203125" style="41" customWidth="1"/>
    <col min="3" max="3" width="46.109375" style="237" customWidth="1"/>
    <col min="4" max="5" width="13.44140625" style="42" customWidth="1"/>
    <col min="6" max="16384" width="9.109375" style="42"/>
  </cols>
  <sheetData>
    <row r="1" spans="1:48" s="40" customFormat="1" ht="13.8" x14ac:dyDescent="0.25">
      <c r="A1" s="288" t="s">
        <v>673</v>
      </c>
      <c r="B1" s="288"/>
      <c r="C1" s="288"/>
      <c r="D1" s="288"/>
      <c r="E1" s="288"/>
    </row>
    <row r="2" spans="1:48" ht="17.25" customHeight="1" x14ac:dyDescent="0.25"/>
    <row r="3" spans="1:48" s="40" customFormat="1" ht="20.399999999999999" x14ac:dyDescent="0.25">
      <c r="A3" s="140" t="s">
        <v>672</v>
      </c>
      <c r="B3" s="140" t="s">
        <v>671</v>
      </c>
      <c r="C3" s="255" t="s">
        <v>1207</v>
      </c>
      <c r="D3" s="140" t="s">
        <v>956</v>
      </c>
      <c r="E3" s="140" t="s">
        <v>55</v>
      </c>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row>
    <row r="4" spans="1:48" s="40" customFormat="1" ht="15" customHeight="1" x14ac:dyDescent="0.25">
      <c r="A4" s="287" t="s">
        <v>1496</v>
      </c>
      <c r="B4" s="287"/>
      <c r="C4" s="287"/>
      <c r="D4" s="287"/>
      <c r="E4" s="287"/>
    </row>
    <row r="5" spans="1:48" ht="27.6" x14ac:dyDescent="0.25">
      <c r="A5" s="228" t="s">
        <v>1656</v>
      </c>
      <c r="B5" s="28" t="s">
        <v>1149</v>
      </c>
      <c r="C5" s="29" t="s">
        <v>1657</v>
      </c>
      <c r="D5" s="141" t="s">
        <v>957</v>
      </c>
      <c r="E5" s="125">
        <v>800</v>
      </c>
    </row>
    <row r="6" spans="1:48" ht="27.6" x14ac:dyDescent="0.25">
      <c r="A6" s="174" t="s">
        <v>1658</v>
      </c>
      <c r="B6" s="146" t="s">
        <v>1659</v>
      </c>
      <c r="C6" s="122" t="s">
        <v>1660</v>
      </c>
      <c r="D6" s="141" t="s">
        <v>957</v>
      </c>
      <c r="E6" s="125">
        <v>400</v>
      </c>
    </row>
    <row r="7" spans="1:48" ht="27.6" x14ac:dyDescent="0.25">
      <c r="A7" s="174" t="s">
        <v>1661</v>
      </c>
      <c r="B7" s="146" t="s">
        <v>329</v>
      </c>
      <c r="C7" s="122" t="s">
        <v>1662</v>
      </c>
      <c r="D7" s="141" t="s">
        <v>957</v>
      </c>
      <c r="E7" s="125">
        <v>900</v>
      </c>
    </row>
    <row r="8" spans="1:48" ht="27.6" x14ac:dyDescent="0.25">
      <c r="A8" s="174" t="s">
        <v>1663</v>
      </c>
      <c r="B8" s="146" t="s">
        <v>1664</v>
      </c>
      <c r="C8" s="122" t="s">
        <v>1665</v>
      </c>
      <c r="D8" s="141" t="s">
        <v>957</v>
      </c>
      <c r="E8" s="125">
        <v>450</v>
      </c>
    </row>
    <row r="9" spans="1:48" ht="41.4" x14ac:dyDescent="0.25">
      <c r="A9" s="174" t="s">
        <v>1661</v>
      </c>
      <c r="B9" s="146" t="s">
        <v>330</v>
      </c>
      <c r="C9" s="122" t="s">
        <v>1666</v>
      </c>
      <c r="D9" s="141" t="s">
        <v>957</v>
      </c>
      <c r="E9" s="125">
        <v>1500</v>
      </c>
    </row>
    <row r="10" spans="1:48" ht="41.4" x14ac:dyDescent="0.25">
      <c r="A10" s="174" t="s">
        <v>1663</v>
      </c>
      <c r="B10" s="146" t="s">
        <v>1667</v>
      </c>
      <c r="C10" s="122" t="s">
        <v>1668</v>
      </c>
      <c r="D10" s="141" t="s">
        <v>957</v>
      </c>
      <c r="E10" s="125">
        <v>750</v>
      </c>
    </row>
    <row r="11" spans="1:48" ht="27.6" x14ac:dyDescent="0.25">
      <c r="A11" s="174" t="s">
        <v>1669</v>
      </c>
      <c r="B11" s="146" t="s">
        <v>331</v>
      </c>
      <c r="C11" s="122" t="s">
        <v>1670</v>
      </c>
      <c r="D11" s="141" t="s">
        <v>957</v>
      </c>
      <c r="E11" s="125">
        <v>800</v>
      </c>
    </row>
    <row r="12" spans="1:48" ht="27.6" x14ac:dyDescent="0.25">
      <c r="A12" s="174" t="s">
        <v>1671</v>
      </c>
      <c r="B12" s="146" t="s">
        <v>1672</v>
      </c>
      <c r="C12" s="122" t="s">
        <v>1673</v>
      </c>
      <c r="D12" s="141" t="s">
        <v>957</v>
      </c>
      <c r="E12" s="125">
        <v>400</v>
      </c>
    </row>
    <row r="13" spans="1:48" ht="41.4" x14ac:dyDescent="0.25">
      <c r="A13" s="174" t="s">
        <v>1669</v>
      </c>
      <c r="B13" s="146" t="s">
        <v>332</v>
      </c>
      <c r="C13" s="122" t="s">
        <v>1674</v>
      </c>
      <c r="D13" s="141" t="s">
        <v>957</v>
      </c>
      <c r="E13" s="125">
        <v>900</v>
      </c>
    </row>
    <row r="14" spans="1:48" ht="41.4" x14ac:dyDescent="0.25">
      <c r="A14" s="174" t="s">
        <v>1671</v>
      </c>
      <c r="B14" s="146" t="s">
        <v>1675</v>
      </c>
      <c r="C14" s="122" t="s">
        <v>1676</v>
      </c>
      <c r="D14" s="141" t="s">
        <v>957</v>
      </c>
      <c r="E14" s="125">
        <v>450</v>
      </c>
    </row>
    <row r="15" spans="1:48" ht="27.6" x14ac:dyDescent="0.25">
      <c r="A15" s="174" t="s">
        <v>1677</v>
      </c>
      <c r="B15" s="146" t="s">
        <v>334</v>
      </c>
      <c r="C15" s="122" t="s">
        <v>1678</v>
      </c>
      <c r="D15" s="141" t="s">
        <v>957</v>
      </c>
      <c r="E15" s="125">
        <v>800</v>
      </c>
    </row>
    <row r="16" spans="1:48" ht="27.6" x14ac:dyDescent="0.25">
      <c r="A16" s="174" t="s">
        <v>1679</v>
      </c>
      <c r="B16" s="146" t="s">
        <v>1680</v>
      </c>
      <c r="C16" s="122" t="s">
        <v>1681</v>
      </c>
      <c r="D16" s="141" t="s">
        <v>957</v>
      </c>
      <c r="E16" s="125">
        <v>400</v>
      </c>
    </row>
    <row r="17" spans="1:5" ht="41.4" x14ac:dyDescent="0.25">
      <c r="A17" s="174" t="s">
        <v>1677</v>
      </c>
      <c r="B17" s="146" t="s">
        <v>335</v>
      </c>
      <c r="C17" s="122" t="s">
        <v>1682</v>
      </c>
      <c r="D17" s="141" t="s">
        <v>957</v>
      </c>
      <c r="E17" s="125">
        <v>900</v>
      </c>
    </row>
    <row r="18" spans="1:5" ht="41.4" x14ac:dyDescent="0.25">
      <c r="A18" s="174" t="s">
        <v>1679</v>
      </c>
      <c r="B18" s="146" t="s">
        <v>1683</v>
      </c>
      <c r="C18" s="122" t="s">
        <v>1684</v>
      </c>
      <c r="D18" s="141" t="s">
        <v>957</v>
      </c>
      <c r="E18" s="125">
        <v>450</v>
      </c>
    </row>
    <row r="19" spans="1:5" ht="27.6" x14ac:dyDescent="0.25">
      <c r="A19" s="174" t="s">
        <v>1685</v>
      </c>
      <c r="B19" s="146" t="s">
        <v>336</v>
      </c>
      <c r="C19" s="122" t="s">
        <v>1686</v>
      </c>
      <c r="D19" s="141" t="s">
        <v>957</v>
      </c>
      <c r="E19" s="125">
        <v>800</v>
      </c>
    </row>
    <row r="20" spans="1:5" ht="27.6" x14ac:dyDescent="0.25">
      <c r="A20" s="174" t="s">
        <v>1687</v>
      </c>
      <c r="B20" s="146" t="s">
        <v>1688</v>
      </c>
      <c r="C20" s="122" t="s">
        <v>1689</v>
      </c>
      <c r="D20" s="141" t="s">
        <v>957</v>
      </c>
      <c r="E20" s="125">
        <v>400</v>
      </c>
    </row>
    <row r="21" spans="1:5" ht="55.2" x14ac:dyDescent="0.25">
      <c r="A21" s="174" t="s">
        <v>1685</v>
      </c>
      <c r="B21" s="146" t="s">
        <v>337</v>
      </c>
      <c r="C21" s="122" t="s">
        <v>1690</v>
      </c>
      <c r="D21" s="141" t="s">
        <v>957</v>
      </c>
      <c r="E21" s="125">
        <v>900</v>
      </c>
    </row>
    <row r="22" spans="1:5" ht="55.2" x14ac:dyDescent="0.25">
      <c r="A22" s="174" t="s">
        <v>1687</v>
      </c>
      <c r="B22" s="146" t="s">
        <v>1691</v>
      </c>
      <c r="C22" s="122" t="s">
        <v>1692</v>
      </c>
      <c r="D22" s="141" t="s">
        <v>957</v>
      </c>
      <c r="E22" s="125">
        <v>450</v>
      </c>
    </row>
    <row r="23" spans="1:5" ht="27.6" x14ac:dyDescent="0.25">
      <c r="A23" s="174" t="s">
        <v>1693</v>
      </c>
      <c r="B23" s="146" t="s">
        <v>338</v>
      </c>
      <c r="C23" s="122" t="s">
        <v>1694</v>
      </c>
      <c r="D23" s="141" t="s">
        <v>957</v>
      </c>
      <c r="E23" s="125">
        <v>800</v>
      </c>
    </row>
    <row r="24" spans="1:5" ht="27.6" x14ac:dyDescent="0.25">
      <c r="A24" s="174" t="s">
        <v>1695</v>
      </c>
      <c r="B24" s="146" t="s">
        <v>1696</v>
      </c>
      <c r="C24" s="122" t="s">
        <v>1697</v>
      </c>
      <c r="D24" s="141" t="s">
        <v>957</v>
      </c>
      <c r="E24" s="125">
        <v>400</v>
      </c>
    </row>
    <row r="25" spans="1:5" ht="41.4" x14ac:dyDescent="0.25">
      <c r="A25" s="174" t="s">
        <v>1693</v>
      </c>
      <c r="B25" s="146" t="s">
        <v>339</v>
      </c>
      <c r="C25" s="122" t="s">
        <v>1698</v>
      </c>
      <c r="D25" s="141" t="s">
        <v>957</v>
      </c>
      <c r="E25" s="125">
        <v>900</v>
      </c>
    </row>
    <row r="26" spans="1:5" ht="41.4" x14ac:dyDescent="0.25">
      <c r="A26" s="228" t="s">
        <v>1695</v>
      </c>
      <c r="B26" s="28" t="s">
        <v>1699</v>
      </c>
      <c r="C26" s="29" t="s">
        <v>1700</v>
      </c>
      <c r="D26" s="141" t="s">
        <v>957</v>
      </c>
      <c r="E26" s="125">
        <v>450</v>
      </c>
    </row>
    <row r="27" spans="1:5" ht="27.6" x14ac:dyDescent="0.25">
      <c r="A27" s="229" t="s">
        <v>1701</v>
      </c>
      <c r="B27" s="28" t="s">
        <v>340</v>
      </c>
      <c r="C27" s="29" t="s">
        <v>1702</v>
      </c>
      <c r="D27" s="141" t="s">
        <v>957</v>
      </c>
      <c r="E27" s="125">
        <v>800</v>
      </c>
    </row>
    <row r="28" spans="1:5" ht="27.6" x14ac:dyDescent="0.25">
      <c r="A28" s="229" t="s">
        <v>1703</v>
      </c>
      <c r="B28" s="28" t="s">
        <v>1704</v>
      </c>
      <c r="C28" s="29" t="s">
        <v>1705</v>
      </c>
      <c r="D28" s="141" t="s">
        <v>957</v>
      </c>
      <c r="E28" s="125">
        <v>400</v>
      </c>
    </row>
    <row r="29" spans="1:5" ht="41.4" x14ac:dyDescent="0.25">
      <c r="A29" s="229" t="s">
        <v>1701</v>
      </c>
      <c r="B29" s="28" t="s">
        <v>341</v>
      </c>
      <c r="C29" s="29" t="s">
        <v>1706</v>
      </c>
      <c r="D29" s="141" t="s">
        <v>957</v>
      </c>
      <c r="E29" s="125">
        <v>1000</v>
      </c>
    </row>
    <row r="30" spans="1:5" ht="41.4" x14ac:dyDescent="0.25">
      <c r="A30" s="229" t="s">
        <v>1703</v>
      </c>
      <c r="B30" s="28" t="s">
        <v>1707</v>
      </c>
      <c r="C30" s="29" t="s">
        <v>1708</v>
      </c>
      <c r="D30" s="141" t="s">
        <v>957</v>
      </c>
      <c r="E30" s="125">
        <v>500</v>
      </c>
    </row>
    <row r="31" spans="1:5" ht="27.6" x14ac:dyDescent="0.25">
      <c r="A31" s="229" t="s">
        <v>1709</v>
      </c>
      <c r="B31" s="28" t="s">
        <v>342</v>
      </c>
      <c r="C31" s="29" t="s">
        <v>1710</v>
      </c>
      <c r="D31" s="141" t="s">
        <v>957</v>
      </c>
      <c r="E31" s="125">
        <v>1000</v>
      </c>
    </row>
    <row r="32" spans="1:5" ht="27.6" x14ac:dyDescent="0.25">
      <c r="A32" s="228" t="s">
        <v>1711</v>
      </c>
      <c r="B32" s="28" t="s">
        <v>1712</v>
      </c>
      <c r="C32" s="29" t="s">
        <v>1713</v>
      </c>
      <c r="D32" s="141" t="s">
        <v>957</v>
      </c>
      <c r="E32" s="125">
        <v>500</v>
      </c>
    </row>
    <row r="33" spans="1:5" ht="41.4" x14ac:dyDescent="0.25">
      <c r="A33" s="228" t="s">
        <v>1709</v>
      </c>
      <c r="B33" s="28" t="s">
        <v>343</v>
      </c>
      <c r="C33" s="29" t="s">
        <v>1714</v>
      </c>
      <c r="D33" s="141" t="s">
        <v>957</v>
      </c>
      <c r="E33" s="125">
        <v>1500</v>
      </c>
    </row>
    <row r="34" spans="1:5" ht="41.4" x14ac:dyDescent="0.25">
      <c r="A34" s="228" t="s">
        <v>1711</v>
      </c>
      <c r="B34" s="28" t="s">
        <v>1715</v>
      </c>
      <c r="C34" s="29" t="s">
        <v>1716</v>
      </c>
      <c r="D34" s="141" t="s">
        <v>957</v>
      </c>
      <c r="E34" s="125">
        <v>750</v>
      </c>
    </row>
    <row r="35" spans="1:5" ht="27.6" x14ac:dyDescent="0.25">
      <c r="A35" s="228" t="s">
        <v>1717</v>
      </c>
      <c r="B35" s="28" t="s">
        <v>344</v>
      </c>
      <c r="C35" s="29" t="s">
        <v>1718</v>
      </c>
      <c r="D35" s="141" t="s">
        <v>957</v>
      </c>
      <c r="E35" s="125">
        <v>800</v>
      </c>
    </row>
    <row r="36" spans="1:5" ht="27.6" x14ac:dyDescent="0.25">
      <c r="A36" s="228" t="s">
        <v>1719</v>
      </c>
      <c r="B36" s="28" t="s">
        <v>1720</v>
      </c>
      <c r="C36" s="29" t="s">
        <v>1721</v>
      </c>
      <c r="D36" s="153" t="s">
        <v>957</v>
      </c>
      <c r="E36" s="125">
        <v>400</v>
      </c>
    </row>
    <row r="37" spans="1:5" ht="41.4" x14ac:dyDescent="0.25">
      <c r="A37" s="228" t="s">
        <v>1717</v>
      </c>
      <c r="B37" s="28" t="s">
        <v>345</v>
      </c>
      <c r="C37" s="29" t="s">
        <v>1722</v>
      </c>
      <c r="D37" s="153" t="s">
        <v>957</v>
      </c>
      <c r="E37" s="125">
        <v>900</v>
      </c>
    </row>
    <row r="38" spans="1:5" ht="41.4" x14ac:dyDescent="0.25">
      <c r="A38" s="228" t="s">
        <v>1719</v>
      </c>
      <c r="B38" s="28" t="s">
        <v>1723</v>
      </c>
      <c r="C38" s="29" t="s">
        <v>1724</v>
      </c>
      <c r="D38" s="153" t="s">
        <v>957</v>
      </c>
      <c r="E38" s="125">
        <v>450</v>
      </c>
    </row>
    <row r="39" spans="1:5" ht="41.4" x14ac:dyDescent="0.25">
      <c r="A39" s="228"/>
      <c r="B39" s="28" t="s">
        <v>346</v>
      </c>
      <c r="C39" s="29" t="s">
        <v>2536</v>
      </c>
      <c r="D39" s="153" t="s">
        <v>957</v>
      </c>
      <c r="E39" s="125">
        <v>1000</v>
      </c>
    </row>
    <row r="40" spans="1:5" ht="41.4" x14ac:dyDescent="0.25">
      <c r="A40" s="253"/>
      <c r="B40" s="28" t="s">
        <v>2537</v>
      </c>
      <c r="C40" s="29" t="s">
        <v>2538</v>
      </c>
      <c r="D40" s="153" t="s">
        <v>957</v>
      </c>
      <c r="E40" s="125">
        <v>500</v>
      </c>
    </row>
    <row r="41" spans="1:5" ht="41.4" x14ac:dyDescent="0.25">
      <c r="A41" s="228" t="s">
        <v>333</v>
      </c>
      <c r="B41" s="28" t="s">
        <v>347</v>
      </c>
      <c r="C41" s="29" t="s">
        <v>1725</v>
      </c>
      <c r="D41" s="153" t="s">
        <v>957</v>
      </c>
      <c r="E41" s="125">
        <v>2000</v>
      </c>
    </row>
    <row r="42" spans="1:5" ht="13.8" x14ac:dyDescent="0.25">
      <c r="A42" s="228" t="s">
        <v>1726</v>
      </c>
      <c r="B42" s="28" t="s">
        <v>348</v>
      </c>
      <c r="C42" s="29" t="s">
        <v>1727</v>
      </c>
      <c r="D42" s="153" t="s">
        <v>957</v>
      </c>
      <c r="E42" s="125">
        <v>550</v>
      </c>
    </row>
    <row r="43" spans="1:5" ht="27.6" x14ac:dyDescent="0.25">
      <c r="A43" s="228" t="s">
        <v>1728</v>
      </c>
      <c r="B43" s="28" t="s">
        <v>349</v>
      </c>
      <c r="C43" s="29" t="s">
        <v>1729</v>
      </c>
      <c r="D43" s="153" t="s">
        <v>957</v>
      </c>
      <c r="E43" s="125">
        <v>550</v>
      </c>
    </row>
    <row r="44" spans="1:5" ht="27.6" x14ac:dyDescent="0.25">
      <c r="A44" s="228" t="s">
        <v>1730</v>
      </c>
      <c r="B44" s="28" t="s">
        <v>350</v>
      </c>
      <c r="C44" s="29" t="s">
        <v>1731</v>
      </c>
      <c r="D44" s="153" t="s">
        <v>957</v>
      </c>
      <c r="E44" s="125">
        <v>800</v>
      </c>
    </row>
    <row r="45" spans="1:5" ht="27.6" x14ac:dyDescent="0.25">
      <c r="A45" s="228" t="s">
        <v>1732</v>
      </c>
      <c r="B45" s="28" t="s">
        <v>1733</v>
      </c>
      <c r="C45" s="29" t="s">
        <v>1734</v>
      </c>
      <c r="D45" s="153" t="s">
        <v>957</v>
      </c>
      <c r="E45" s="125">
        <v>400</v>
      </c>
    </row>
    <row r="46" spans="1:5" ht="27.6" x14ac:dyDescent="0.25">
      <c r="A46" s="228" t="s">
        <v>1735</v>
      </c>
      <c r="B46" s="28" t="s">
        <v>949</v>
      </c>
      <c r="C46" s="29" t="s">
        <v>1736</v>
      </c>
      <c r="D46" s="153" t="s">
        <v>957</v>
      </c>
      <c r="E46" s="125">
        <v>800</v>
      </c>
    </row>
    <row r="47" spans="1:5" ht="27.6" x14ac:dyDescent="0.25">
      <c r="A47" s="228" t="s">
        <v>1737</v>
      </c>
      <c r="B47" s="28" t="s">
        <v>1738</v>
      </c>
      <c r="C47" s="29" t="s">
        <v>1739</v>
      </c>
      <c r="D47" s="153" t="s">
        <v>957</v>
      </c>
      <c r="E47" s="125">
        <v>400</v>
      </c>
    </row>
    <row r="48" spans="1:5" ht="45.75" customHeight="1" x14ac:dyDescent="0.25">
      <c r="A48" s="228" t="s">
        <v>1168</v>
      </c>
      <c r="B48" s="28" t="s">
        <v>950</v>
      </c>
      <c r="C48" s="29" t="s">
        <v>1740</v>
      </c>
      <c r="D48" s="153" t="s">
        <v>957</v>
      </c>
      <c r="E48" s="125">
        <v>900</v>
      </c>
    </row>
    <row r="49" spans="1:5" ht="45.75" customHeight="1" x14ac:dyDescent="0.25">
      <c r="A49" s="228" t="s">
        <v>1741</v>
      </c>
      <c r="B49" s="28" t="s">
        <v>1742</v>
      </c>
      <c r="C49" s="29" t="s">
        <v>1743</v>
      </c>
      <c r="D49" s="153" t="s">
        <v>957</v>
      </c>
      <c r="E49" s="125">
        <v>450</v>
      </c>
    </row>
    <row r="50" spans="1:5" ht="41.4" x14ac:dyDescent="0.25">
      <c r="A50" s="228" t="s">
        <v>1661</v>
      </c>
      <c r="B50" s="28" t="s">
        <v>601</v>
      </c>
      <c r="C50" s="29" t="s">
        <v>1744</v>
      </c>
      <c r="D50" s="153" t="s">
        <v>957</v>
      </c>
      <c r="E50" s="125">
        <v>950</v>
      </c>
    </row>
    <row r="51" spans="1:5" ht="41.4" x14ac:dyDescent="0.25">
      <c r="A51" s="228" t="s">
        <v>1663</v>
      </c>
      <c r="B51" s="28" t="s">
        <v>602</v>
      </c>
      <c r="C51" s="29" t="s">
        <v>1745</v>
      </c>
      <c r="D51" s="153" t="s">
        <v>957</v>
      </c>
      <c r="E51" s="125">
        <v>750</v>
      </c>
    </row>
    <row r="52" spans="1:5" ht="27.6" x14ac:dyDescent="0.25">
      <c r="A52" s="228" t="s">
        <v>1354</v>
      </c>
      <c r="B52" s="28" t="s">
        <v>1355</v>
      </c>
      <c r="C52" s="29" t="s">
        <v>1746</v>
      </c>
      <c r="D52" s="153" t="s">
        <v>957</v>
      </c>
      <c r="E52" s="125">
        <v>800</v>
      </c>
    </row>
    <row r="53" spans="1:5" ht="27.6" x14ac:dyDescent="0.25">
      <c r="A53" s="228" t="s">
        <v>1747</v>
      </c>
      <c r="B53" s="28" t="s">
        <v>1748</v>
      </c>
      <c r="C53" s="29" t="s">
        <v>1749</v>
      </c>
      <c r="D53" s="153" t="s">
        <v>957</v>
      </c>
      <c r="E53" s="125">
        <v>400</v>
      </c>
    </row>
    <row r="54" spans="1:5" ht="41.4" x14ac:dyDescent="0.25">
      <c r="A54" s="228" t="s">
        <v>1356</v>
      </c>
      <c r="B54" s="28" t="s">
        <v>1357</v>
      </c>
      <c r="C54" s="29" t="s">
        <v>1750</v>
      </c>
      <c r="D54" s="153" t="s">
        <v>957</v>
      </c>
      <c r="E54" s="125">
        <v>1295</v>
      </c>
    </row>
    <row r="55" spans="1:5" ht="41.4" x14ac:dyDescent="0.25">
      <c r="A55" s="228" t="s">
        <v>1356</v>
      </c>
      <c r="B55" s="28" t="s">
        <v>1751</v>
      </c>
      <c r="C55" s="29" t="s">
        <v>1752</v>
      </c>
      <c r="D55" s="153" t="s">
        <v>957</v>
      </c>
      <c r="E55" s="125">
        <v>645</v>
      </c>
    </row>
    <row r="56" spans="1:5" ht="41.4" x14ac:dyDescent="0.25">
      <c r="A56" s="228" t="s">
        <v>1356</v>
      </c>
      <c r="B56" s="28" t="s">
        <v>1371</v>
      </c>
      <c r="C56" s="29" t="s">
        <v>1753</v>
      </c>
      <c r="D56" s="153" t="s">
        <v>957</v>
      </c>
      <c r="E56" s="125">
        <v>800</v>
      </c>
    </row>
    <row r="57" spans="1:5" ht="41.4" x14ac:dyDescent="0.25">
      <c r="A57" s="228" t="s">
        <v>1754</v>
      </c>
      <c r="B57" s="28" t="s">
        <v>1755</v>
      </c>
      <c r="C57" s="29" t="s">
        <v>1756</v>
      </c>
      <c r="D57" s="153" t="s">
        <v>957</v>
      </c>
      <c r="E57" s="125">
        <v>400</v>
      </c>
    </row>
    <row r="58" spans="1:5" ht="41.4" x14ac:dyDescent="0.25">
      <c r="A58" s="228" t="s">
        <v>1356</v>
      </c>
      <c r="B58" s="28" t="s">
        <v>1437</v>
      </c>
      <c r="C58" s="29" t="s">
        <v>1757</v>
      </c>
      <c r="D58" s="153" t="s">
        <v>957</v>
      </c>
      <c r="E58" s="125">
        <v>800</v>
      </c>
    </row>
    <row r="59" spans="1:5" ht="41.4" x14ac:dyDescent="0.25">
      <c r="A59" s="228" t="s">
        <v>1754</v>
      </c>
      <c r="B59" s="28" t="s">
        <v>1758</v>
      </c>
      <c r="C59" s="29" t="s">
        <v>1759</v>
      </c>
      <c r="D59" s="153" t="s">
        <v>957</v>
      </c>
      <c r="E59" s="125">
        <v>400</v>
      </c>
    </row>
    <row r="60" spans="1:5" ht="27.6" x14ac:dyDescent="0.25">
      <c r="A60" s="228" t="s">
        <v>1760</v>
      </c>
      <c r="B60" s="28" t="s">
        <v>1497</v>
      </c>
      <c r="C60" s="29" t="s">
        <v>1761</v>
      </c>
      <c r="D60" s="153" t="s">
        <v>957</v>
      </c>
      <c r="E60" s="125">
        <v>900</v>
      </c>
    </row>
    <row r="61" spans="1:5" ht="27.6" x14ac:dyDescent="0.25">
      <c r="A61" s="228" t="s">
        <v>1762</v>
      </c>
      <c r="B61" s="28" t="s">
        <v>1763</v>
      </c>
      <c r="C61" s="29" t="s">
        <v>1764</v>
      </c>
      <c r="D61" s="153" t="s">
        <v>957</v>
      </c>
      <c r="E61" s="125">
        <v>450</v>
      </c>
    </row>
    <row r="62" spans="1:5" ht="27.6" x14ac:dyDescent="0.25">
      <c r="A62" s="228" t="s">
        <v>1765</v>
      </c>
      <c r="B62" s="28" t="s">
        <v>1766</v>
      </c>
      <c r="C62" s="29" t="s">
        <v>1767</v>
      </c>
      <c r="D62" s="153" t="s">
        <v>957</v>
      </c>
      <c r="E62" s="125">
        <v>900</v>
      </c>
    </row>
    <row r="63" spans="1:5" ht="27.6" x14ac:dyDescent="0.25">
      <c r="A63" s="228" t="s">
        <v>1768</v>
      </c>
      <c r="B63" s="28" t="s">
        <v>1769</v>
      </c>
      <c r="C63" s="29" t="s">
        <v>1770</v>
      </c>
      <c r="D63" s="153" t="s">
        <v>957</v>
      </c>
      <c r="E63" s="125">
        <v>450</v>
      </c>
    </row>
    <row r="64" spans="1:5" ht="27.6" x14ac:dyDescent="0.25">
      <c r="A64" s="228" t="s">
        <v>1771</v>
      </c>
      <c r="B64" s="28" t="s">
        <v>1772</v>
      </c>
      <c r="C64" s="29" t="s">
        <v>1773</v>
      </c>
      <c r="D64" s="153" t="s">
        <v>957</v>
      </c>
      <c r="E64" s="125">
        <v>900</v>
      </c>
    </row>
    <row r="65" spans="1:5" ht="27.6" x14ac:dyDescent="0.25">
      <c r="A65" s="228" t="s">
        <v>1774</v>
      </c>
      <c r="B65" s="28" t="s">
        <v>1775</v>
      </c>
      <c r="C65" s="29" t="s">
        <v>1776</v>
      </c>
      <c r="D65" s="153" t="s">
        <v>957</v>
      </c>
      <c r="E65" s="125">
        <v>450</v>
      </c>
    </row>
    <row r="66" spans="1:5" s="254" customFormat="1" ht="27.6" x14ac:dyDescent="0.25">
      <c r="A66" s="119" t="s">
        <v>2500</v>
      </c>
      <c r="B66" s="256" t="s">
        <v>2501</v>
      </c>
      <c r="C66" s="34" t="s">
        <v>2502</v>
      </c>
      <c r="D66" s="119" t="s">
        <v>957</v>
      </c>
      <c r="E66" s="117">
        <v>900</v>
      </c>
    </row>
    <row r="67" spans="1:5" s="254" customFormat="1" ht="27.6" x14ac:dyDescent="0.25">
      <c r="A67" s="119" t="s">
        <v>2503</v>
      </c>
      <c r="B67" s="256" t="s">
        <v>2504</v>
      </c>
      <c r="C67" s="34" t="s">
        <v>2505</v>
      </c>
      <c r="D67" s="119" t="s">
        <v>957</v>
      </c>
      <c r="E67" s="117">
        <v>450</v>
      </c>
    </row>
    <row r="68" spans="1:5" s="254" customFormat="1" ht="27.75" customHeight="1" x14ac:dyDescent="0.25">
      <c r="A68" s="119" t="s">
        <v>2506</v>
      </c>
      <c r="B68" s="256" t="s">
        <v>2507</v>
      </c>
      <c r="C68" s="34" t="s">
        <v>2508</v>
      </c>
      <c r="D68" s="119" t="s">
        <v>957</v>
      </c>
      <c r="E68" s="117">
        <v>900</v>
      </c>
    </row>
  </sheetData>
  <mergeCells count="2">
    <mergeCell ref="A4:E4"/>
    <mergeCell ref="A1:E1"/>
  </mergeCells>
  <phoneticPr fontId="0" type="noConversion"/>
  <pageMargins left="0.70866141732283472" right="0.39370078740157483" top="0.51181102362204722" bottom="0.19685039370078741" header="0.19685039370078741" footer="0.19685039370078741"/>
  <pageSetup paperSize="9" scale="96" fitToHeight="0" orientation="portrait" verticalDpi="7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4"/>
  <sheetViews>
    <sheetView view="pageBreakPreview" zoomScaleNormal="100" zoomScaleSheetLayoutView="100" workbookViewId="0">
      <selection activeCell="H18" sqref="H18"/>
    </sheetView>
  </sheetViews>
  <sheetFormatPr defaultColWidth="9.109375" defaultRowHeight="13.8" x14ac:dyDescent="0.25"/>
  <cols>
    <col min="1" max="1" width="13.109375" style="42" customWidth="1"/>
    <col min="2" max="2" width="10.6640625" style="42" customWidth="1"/>
    <col min="3" max="3" width="47" style="42" customWidth="1"/>
    <col min="4" max="4" width="14" style="42" customWidth="1"/>
    <col min="5" max="5" width="14" style="40" customWidth="1"/>
    <col min="6" max="16384" width="9.109375" style="42"/>
  </cols>
  <sheetData>
    <row r="1" spans="1:44" s="40" customFormat="1" ht="22.5" customHeight="1" x14ac:dyDescent="0.25">
      <c r="A1" s="333" t="s">
        <v>679</v>
      </c>
      <c r="B1" s="333"/>
      <c r="C1" s="333"/>
      <c r="D1" s="333"/>
      <c r="E1" s="333"/>
    </row>
    <row r="2" spans="1:44" ht="9.75" customHeight="1" x14ac:dyDescent="0.25">
      <c r="C2" s="41"/>
      <c r="D2" s="41"/>
    </row>
    <row r="3" spans="1:44" s="56" customFormat="1" ht="42.75" customHeight="1" x14ac:dyDescent="0.25">
      <c r="A3" s="151" t="s">
        <v>1560</v>
      </c>
      <c r="B3" s="150" t="s">
        <v>1561</v>
      </c>
      <c r="C3" s="150" t="s">
        <v>1207</v>
      </c>
      <c r="D3" s="150" t="s">
        <v>956</v>
      </c>
      <c r="E3" s="150" t="s">
        <v>55</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row>
    <row r="4" spans="1:44" ht="19.5" customHeight="1" x14ac:dyDescent="0.25">
      <c r="A4" s="167"/>
      <c r="B4" s="28" t="s">
        <v>1086</v>
      </c>
      <c r="C4" s="29" t="s">
        <v>868</v>
      </c>
      <c r="D4" s="227" t="s">
        <v>1194</v>
      </c>
      <c r="E4" s="115">
        <v>650</v>
      </c>
      <c r="F4" s="65"/>
    </row>
    <row r="5" spans="1:44" ht="19.5" customHeight="1" x14ac:dyDescent="0.25">
      <c r="A5" s="167" t="s">
        <v>1361</v>
      </c>
      <c r="B5" s="28" t="s">
        <v>1087</v>
      </c>
      <c r="C5" s="29" t="s">
        <v>869</v>
      </c>
      <c r="D5" s="227" t="s">
        <v>1194</v>
      </c>
      <c r="E5" s="115">
        <v>1700</v>
      </c>
      <c r="F5" s="65"/>
    </row>
    <row r="6" spans="1:44" ht="20.25" customHeight="1" x14ac:dyDescent="0.25">
      <c r="A6" s="167"/>
      <c r="B6" s="28" t="s">
        <v>1088</v>
      </c>
      <c r="C6" s="29" t="s">
        <v>870</v>
      </c>
      <c r="D6" s="227" t="s">
        <v>1194</v>
      </c>
      <c r="E6" s="115">
        <v>3100</v>
      </c>
      <c r="F6" s="65"/>
    </row>
    <row r="7" spans="1:44" ht="20.25" customHeight="1" x14ac:dyDescent="0.25">
      <c r="A7" s="167"/>
      <c r="B7" s="28" t="s">
        <v>1089</v>
      </c>
      <c r="C7" s="29" t="s">
        <v>871</v>
      </c>
      <c r="D7" s="227" t="s">
        <v>1194</v>
      </c>
      <c r="E7" s="115">
        <v>4000</v>
      </c>
      <c r="F7" s="65"/>
    </row>
    <row r="8" spans="1:44" ht="19.5" customHeight="1" x14ac:dyDescent="0.25">
      <c r="A8" s="167" t="s">
        <v>1414</v>
      </c>
      <c r="B8" s="28" t="s">
        <v>1090</v>
      </c>
      <c r="C8" s="29" t="s">
        <v>872</v>
      </c>
      <c r="D8" s="227" t="s">
        <v>1194</v>
      </c>
      <c r="E8" s="115">
        <v>700</v>
      </c>
      <c r="F8" s="65"/>
    </row>
    <row r="9" spans="1:44" ht="19.5" customHeight="1" x14ac:dyDescent="0.25">
      <c r="A9" s="167" t="s">
        <v>1415</v>
      </c>
      <c r="B9" s="28" t="s">
        <v>1091</v>
      </c>
      <c r="C9" s="29" t="s">
        <v>873</v>
      </c>
      <c r="D9" s="227" t="s">
        <v>1194</v>
      </c>
      <c r="E9" s="115">
        <v>1300</v>
      </c>
      <c r="F9" s="65"/>
    </row>
    <row r="10" spans="1:44" ht="19.5" customHeight="1" x14ac:dyDescent="0.25">
      <c r="A10" s="154" t="s">
        <v>1416</v>
      </c>
      <c r="B10" s="28" t="s">
        <v>1092</v>
      </c>
      <c r="C10" s="29" t="s">
        <v>874</v>
      </c>
      <c r="D10" s="227" t="s">
        <v>1194</v>
      </c>
      <c r="E10" s="115">
        <v>3200</v>
      </c>
      <c r="F10" s="65"/>
    </row>
    <row r="11" spans="1:44" ht="19.5" customHeight="1" x14ac:dyDescent="0.25">
      <c r="A11" s="167" t="s">
        <v>1417</v>
      </c>
      <c r="B11" s="28" t="s">
        <v>1093</v>
      </c>
      <c r="C11" s="29" t="s">
        <v>875</v>
      </c>
      <c r="D11" s="227" t="s">
        <v>1194</v>
      </c>
      <c r="E11" s="115">
        <v>750</v>
      </c>
      <c r="F11" s="65"/>
    </row>
    <row r="12" spans="1:44" ht="19.5" customHeight="1" x14ac:dyDescent="0.25">
      <c r="A12" s="167" t="s">
        <v>1358</v>
      </c>
      <c r="B12" s="28" t="s">
        <v>1094</v>
      </c>
      <c r="C12" s="29" t="s">
        <v>876</v>
      </c>
      <c r="D12" s="227" t="s">
        <v>1194</v>
      </c>
      <c r="E12" s="115">
        <v>1250</v>
      </c>
      <c r="F12" s="65"/>
    </row>
    <row r="13" spans="1:44" ht="19.5" customHeight="1" x14ac:dyDescent="0.25">
      <c r="A13" s="167" t="s">
        <v>1418</v>
      </c>
      <c r="B13" s="28" t="s">
        <v>1095</v>
      </c>
      <c r="C13" s="29" t="s">
        <v>877</v>
      </c>
      <c r="D13" s="227" t="s">
        <v>1194</v>
      </c>
      <c r="E13" s="115">
        <v>1950</v>
      </c>
      <c r="F13" s="65"/>
    </row>
    <row r="14" spans="1:44" ht="19.5" customHeight="1" x14ac:dyDescent="0.25">
      <c r="A14" s="154" t="s">
        <v>1419</v>
      </c>
      <c r="B14" s="28" t="s">
        <v>1096</v>
      </c>
      <c r="C14" s="29" t="s">
        <v>878</v>
      </c>
      <c r="D14" s="227" t="s">
        <v>1194</v>
      </c>
      <c r="E14" s="115">
        <v>2950</v>
      </c>
      <c r="F14" s="65"/>
    </row>
    <row r="15" spans="1:44" ht="19.5" customHeight="1" x14ac:dyDescent="0.25">
      <c r="A15" s="154" t="s">
        <v>1420</v>
      </c>
      <c r="B15" s="32" t="s">
        <v>1097</v>
      </c>
      <c r="C15" s="29" t="s">
        <v>282</v>
      </c>
      <c r="D15" s="227" t="s">
        <v>1194</v>
      </c>
      <c r="E15" s="115">
        <v>2300</v>
      </c>
      <c r="F15" s="65"/>
    </row>
    <row r="16" spans="1:44" ht="27.6" x14ac:dyDescent="0.25">
      <c r="A16" s="167" t="s">
        <v>1361</v>
      </c>
      <c r="B16" s="28" t="s">
        <v>1005</v>
      </c>
      <c r="C16" s="29" t="s">
        <v>761</v>
      </c>
      <c r="D16" s="227" t="s">
        <v>1194</v>
      </c>
      <c r="E16" s="115">
        <v>650</v>
      </c>
    </row>
    <row r="17" spans="1:5" ht="27.6" x14ac:dyDescent="0.25">
      <c r="A17" s="167" t="s">
        <v>1007</v>
      </c>
      <c r="B17" s="28" t="s">
        <v>1008</v>
      </c>
      <c r="C17" s="30" t="s">
        <v>1009</v>
      </c>
      <c r="D17" s="227" t="s">
        <v>1194</v>
      </c>
      <c r="E17" s="115">
        <v>575</v>
      </c>
    </row>
    <row r="18" spans="1:5" ht="27.6" x14ac:dyDescent="0.25">
      <c r="A18" s="167" t="s">
        <v>1342</v>
      </c>
      <c r="B18" s="28" t="s">
        <v>1343</v>
      </c>
      <c r="C18" s="30" t="s">
        <v>1344</v>
      </c>
      <c r="D18" s="227" t="s">
        <v>1194</v>
      </c>
      <c r="E18" s="115">
        <v>450</v>
      </c>
    </row>
    <row r="19" spans="1:5" ht="23.25" customHeight="1" x14ac:dyDescent="0.25">
      <c r="A19" s="167" t="s">
        <v>1358</v>
      </c>
      <c r="B19" s="28" t="s">
        <v>1359</v>
      </c>
      <c r="C19" s="128" t="s">
        <v>1360</v>
      </c>
      <c r="D19" s="227" t="s">
        <v>1194</v>
      </c>
      <c r="E19" s="115">
        <v>4100</v>
      </c>
    </row>
    <row r="20" spans="1:5" ht="21" customHeight="1" x14ac:dyDescent="0.25">
      <c r="A20" s="167" t="s">
        <v>1361</v>
      </c>
      <c r="B20" s="28" t="s">
        <v>1362</v>
      </c>
      <c r="C20" s="128" t="s">
        <v>1363</v>
      </c>
      <c r="D20" s="227" t="s">
        <v>1194</v>
      </c>
      <c r="E20" s="115">
        <v>3800</v>
      </c>
    </row>
    <row r="21" spans="1:5" ht="21.75" customHeight="1" x14ac:dyDescent="0.25">
      <c r="A21" s="167" t="s">
        <v>1364</v>
      </c>
      <c r="B21" s="28" t="s">
        <v>1365</v>
      </c>
      <c r="C21" s="128" t="s">
        <v>1366</v>
      </c>
      <c r="D21" s="227" t="s">
        <v>1194</v>
      </c>
      <c r="E21" s="115">
        <v>5400</v>
      </c>
    </row>
    <row r="22" spans="1:5" ht="262.2" x14ac:dyDescent="0.25">
      <c r="A22" s="227" t="s">
        <v>1643</v>
      </c>
      <c r="B22" s="28" t="s">
        <v>1644</v>
      </c>
      <c r="C22" s="29" t="s">
        <v>1645</v>
      </c>
      <c r="D22" s="227" t="s">
        <v>958</v>
      </c>
      <c r="E22" s="125">
        <v>500</v>
      </c>
    </row>
    <row r="23" spans="1:5" ht="27.6" x14ac:dyDescent="0.25">
      <c r="A23" s="228" t="s">
        <v>1777</v>
      </c>
      <c r="B23" s="28" t="s">
        <v>1778</v>
      </c>
      <c r="C23" s="29" t="s">
        <v>1779</v>
      </c>
      <c r="D23" s="229" t="s">
        <v>959</v>
      </c>
      <c r="E23" s="115">
        <v>2900</v>
      </c>
    </row>
    <row r="24" spans="1:5" ht="27.6" x14ac:dyDescent="0.25">
      <c r="A24" s="231" t="s">
        <v>2094</v>
      </c>
      <c r="B24" s="28" t="s">
        <v>2095</v>
      </c>
      <c r="C24" s="29" t="s">
        <v>2096</v>
      </c>
      <c r="D24" s="233" t="s">
        <v>958</v>
      </c>
      <c r="E24" s="115">
        <v>650</v>
      </c>
    </row>
  </sheetData>
  <mergeCells count="1">
    <mergeCell ref="A1:E1"/>
  </mergeCells>
  <phoneticPr fontId="0" type="noConversion"/>
  <pageMargins left="0.62992125984251968" right="0.39370078740157483" top="0.51181102362204722" bottom="0.51181102362204722" header="0.15748031496062992" footer="0.19685039370078741"/>
  <pageSetup paperSize="9" scale="95"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0"/>
  <sheetViews>
    <sheetView view="pageBreakPreview" topLeftCell="A4" zoomScaleNormal="100" zoomScaleSheetLayoutView="100" workbookViewId="0">
      <selection activeCell="C14" sqref="C14"/>
    </sheetView>
  </sheetViews>
  <sheetFormatPr defaultColWidth="9.109375" defaultRowHeight="13.8" x14ac:dyDescent="0.25"/>
  <cols>
    <col min="1" max="1" width="13.6640625" style="42" customWidth="1"/>
    <col min="2" max="2" width="11.109375" style="42" customWidth="1"/>
    <col min="3" max="3" width="57.5546875" style="42" customWidth="1"/>
    <col min="4" max="4" width="13.6640625" style="42" customWidth="1"/>
    <col min="5" max="5" width="14.6640625" style="40" customWidth="1"/>
    <col min="6" max="16384" width="9.109375" style="42"/>
  </cols>
  <sheetData>
    <row r="1" spans="1:44" s="67" customFormat="1" ht="21.75" customHeight="1" x14ac:dyDescent="0.25">
      <c r="A1" s="333" t="s">
        <v>1455</v>
      </c>
      <c r="B1" s="333"/>
      <c r="C1" s="333"/>
      <c r="D1" s="333"/>
      <c r="E1" s="333"/>
    </row>
    <row r="2" spans="1:44" ht="11.25" customHeight="1" x14ac:dyDescent="0.25">
      <c r="C2" s="41"/>
      <c r="D2" s="41"/>
    </row>
    <row r="3" spans="1:44" s="56" customFormat="1" ht="42.75" customHeight="1" x14ac:dyDescent="0.25">
      <c r="A3" s="151" t="s">
        <v>1560</v>
      </c>
      <c r="B3" s="150" t="s">
        <v>1561</v>
      </c>
      <c r="C3" s="150" t="s">
        <v>1207</v>
      </c>
      <c r="D3" s="150" t="s">
        <v>956</v>
      </c>
      <c r="E3" s="150" t="s">
        <v>55</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row>
    <row r="4" spans="1:44" s="56" customFormat="1" ht="16.5" customHeight="1" x14ac:dyDescent="0.25">
      <c r="A4" s="307" t="s">
        <v>885</v>
      </c>
      <c r="B4" s="308"/>
      <c r="C4" s="308"/>
      <c r="D4" s="308"/>
      <c r="E4" s="313"/>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row>
    <row r="5" spans="1:44" s="45" customFormat="1" ht="19.5" customHeight="1" x14ac:dyDescent="0.25">
      <c r="A5" s="119" t="s">
        <v>2670</v>
      </c>
      <c r="B5" s="118" t="s">
        <v>1098</v>
      </c>
      <c r="C5" s="34" t="s">
        <v>590</v>
      </c>
      <c r="D5" s="154" t="s">
        <v>958</v>
      </c>
      <c r="E5" s="121">
        <v>300</v>
      </c>
    </row>
    <row r="6" spans="1:44" s="45" customFormat="1" ht="19.5" customHeight="1" x14ac:dyDescent="0.25">
      <c r="A6" s="119" t="s">
        <v>591</v>
      </c>
      <c r="B6" s="118" t="s">
        <v>1099</v>
      </c>
      <c r="C6" s="34" t="s">
        <v>592</v>
      </c>
      <c r="D6" s="154" t="s">
        <v>958</v>
      </c>
      <c r="E6" s="121">
        <v>350</v>
      </c>
    </row>
    <row r="7" spans="1:44" s="45" customFormat="1" ht="19.5" customHeight="1" x14ac:dyDescent="0.25">
      <c r="A7" s="154" t="s">
        <v>593</v>
      </c>
      <c r="B7" s="28" t="s">
        <v>1100</v>
      </c>
      <c r="C7" s="29" t="s">
        <v>594</v>
      </c>
      <c r="D7" s="154" t="s">
        <v>958</v>
      </c>
      <c r="E7" s="121">
        <v>1600</v>
      </c>
    </row>
    <row r="8" spans="1:44" s="45" customFormat="1" ht="19.5" customHeight="1" x14ac:dyDescent="0.25">
      <c r="A8" s="154" t="s">
        <v>595</v>
      </c>
      <c r="B8" s="28" t="s">
        <v>1101</v>
      </c>
      <c r="C8" s="29" t="s">
        <v>585</v>
      </c>
      <c r="D8" s="154" t="s">
        <v>958</v>
      </c>
      <c r="E8" s="121">
        <v>1000</v>
      </c>
    </row>
    <row r="9" spans="1:44" s="45" customFormat="1" ht="19.5" customHeight="1" x14ac:dyDescent="0.25">
      <c r="A9" s="154" t="s">
        <v>596</v>
      </c>
      <c r="B9" s="28" t="s">
        <v>1102</v>
      </c>
      <c r="C9" s="29" t="s">
        <v>532</v>
      </c>
      <c r="D9" s="154" t="s">
        <v>958</v>
      </c>
      <c r="E9" s="121">
        <v>1500</v>
      </c>
    </row>
    <row r="10" spans="1:44" s="45" customFormat="1" ht="29.25" customHeight="1" x14ac:dyDescent="0.25">
      <c r="A10" s="154" t="s">
        <v>597</v>
      </c>
      <c r="B10" s="28" t="s">
        <v>1103</v>
      </c>
      <c r="C10" s="29" t="s">
        <v>598</v>
      </c>
      <c r="D10" s="154" t="s">
        <v>958</v>
      </c>
      <c r="E10" s="121">
        <v>1500</v>
      </c>
    </row>
    <row r="11" spans="1:44" s="45" customFormat="1" ht="19.5" customHeight="1" x14ac:dyDescent="0.25">
      <c r="A11" s="119" t="s">
        <v>1575</v>
      </c>
      <c r="B11" s="120" t="s">
        <v>1152</v>
      </c>
      <c r="C11" s="29" t="s">
        <v>927</v>
      </c>
      <c r="D11" s="154" t="s">
        <v>958</v>
      </c>
      <c r="E11" s="121">
        <v>1900</v>
      </c>
    </row>
    <row r="12" spans="1:44" s="56" customFormat="1" ht="19.5" customHeight="1" x14ac:dyDescent="0.25">
      <c r="A12" s="154" t="s">
        <v>928</v>
      </c>
      <c r="B12" s="28" t="s">
        <v>22</v>
      </c>
      <c r="C12" s="29" t="s">
        <v>929</v>
      </c>
      <c r="D12" s="154" t="s">
        <v>958</v>
      </c>
      <c r="E12" s="121">
        <v>1200</v>
      </c>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row>
    <row r="13" spans="1:44" s="45" customFormat="1" ht="30" customHeight="1" x14ac:dyDescent="0.25">
      <c r="A13" s="119" t="s">
        <v>1574</v>
      </c>
      <c r="B13" s="120" t="s">
        <v>23</v>
      </c>
      <c r="C13" s="34" t="s">
        <v>930</v>
      </c>
      <c r="D13" s="154" t="s">
        <v>958</v>
      </c>
      <c r="E13" s="121">
        <v>1400</v>
      </c>
    </row>
    <row r="14" spans="1:44" s="45" customFormat="1" ht="30" customHeight="1" x14ac:dyDescent="0.25">
      <c r="A14" s="265" t="s">
        <v>2716</v>
      </c>
      <c r="B14" s="275" t="s">
        <v>2717</v>
      </c>
      <c r="C14" s="34" t="s">
        <v>2718</v>
      </c>
      <c r="D14" s="276" t="s">
        <v>958</v>
      </c>
      <c r="E14" s="121">
        <v>2000</v>
      </c>
    </row>
    <row r="15" spans="1:44" s="56" customFormat="1" ht="16.5" customHeight="1" x14ac:dyDescent="0.25">
      <c r="A15" s="307" t="s">
        <v>854</v>
      </c>
      <c r="B15" s="308"/>
      <c r="C15" s="308"/>
      <c r="D15" s="308"/>
      <c r="E15" s="313"/>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row>
    <row r="16" spans="1:44" s="45" customFormat="1" ht="18" customHeight="1" x14ac:dyDescent="0.25">
      <c r="A16" s="203" t="s">
        <v>687</v>
      </c>
      <c r="B16" s="120" t="s">
        <v>1104</v>
      </c>
      <c r="C16" s="92" t="s">
        <v>909</v>
      </c>
      <c r="D16" s="154" t="s">
        <v>958</v>
      </c>
      <c r="E16" s="115">
        <v>700</v>
      </c>
    </row>
    <row r="17" spans="1:44" s="45" customFormat="1" ht="18" customHeight="1" x14ac:dyDescent="0.25">
      <c r="A17" s="203" t="s">
        <v>687</v>
      </c>
      <c r="B17" s="120" t="s">
        <v>1105</v>
      </c>
      <c r="C17" s="29" t="s">
        <v>24</v>
      </c>
      <c r="D17" s="154" t="s">
        <v>958</v>
      </c>
      <c r="E17" s="115">
        <v>400</v>
      </c>
    </row>
    <row r="18" spans="1:44" s="56" customFormat="1" ht="16.5" customHeight="1" x14ac:dyDescent="0.25">
      <c r="A18" s="307" t="s">
        <v>855</v>
      </c>
      <c r="B18" s="308"/>
      <c r="C18" s="308"/>
      <c r="D18" s="308"/>
      <c r="E18" s="313"/>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row>
    <row r="19" spans="1:44" s="45" customFormat="1" ht="21" customHeight="1" x14ac:dyDescent="0.25">
      <c r="A19" s="154" t="s">
        <v>931</v>
      </c>
      <c r="B19" s="153" t="s">
        <v>27</v>
      </c>
      <c r="C19" s="122" t="s">
        <v>932</v>
      </c>
      <c r="D19" s="154" t="s">
        <v>958</v>
      </c>
      <c r="E19" s="121">
        <v>1200</v>
      </c>
    </row>
    <row r="20" spans="1:44" s="45" customFormat="1" ht="21" customHeight="1" x14ac:dyDescent="0.25">
      <c r="A20" s="119" t="s">
        <v>936</v>
      </c>
      <c r="B20" s="28" t="s">
        <v>28</v>
      </c>
      <c r="C20" s="29" t="s">
        <v>933</v>
      </c>
      <c r="D20" s="154" t="s">
        <v>958</v>
      </c>
      <c r="E20" s="121">
        <v>1900</v>
      </c>
    </row>
    <row r="21" spans="1:44" s="45" customFormat="1" ht="21" customHeight="1" x14ac:dyDescent="0.25">
      <c r="A21" s="119" t="s">
        <v>2671</v>
      </c>
      <c r="B21" s="118" t="s">
        <v>886</v>
      </c>
      <c r="C21" s="34" t="s">
        <v>2672</v>
      </c>
      <c r="D21" s="154" t="s">
        <v>958</v>
      </c>
      <c r="E21" s="121">
        <v>500</v>
      </c>
    </row>
    <row r="22" spans="1:44" s="45" customFormat="1" ht="21" customHeight="1" x14ac:dyDescent="0.25">
      <c r="A22" s="119" t="s">
        <v>2673</v>
      </c>
      <c r="B22" s="118" t="s">
        <v>934</v>
      </c>
      <c r="C22" s="34" t="s">
        <v>935</v>
      </c>
      <c r="D22" s="154" t="s">
        <v>958</v>
      </c>
      <c r="E22" s="121">
        <v>200</v>
      </c>
    </row>
    <row r="23" spans="1:44" s="66" customFormat="1" ht="17.25" customHeight="1" x14ac:dyDescent="0.25">
      <c r="A23" s="307" t="s">
        <v>856</v>
      </c>
      <c r="B23" s="308"/>
      <c r="C23" s="308"/>
      <c r="D23" s="308"/>
      <c r="E23" s="313"/>
    </row>
    <row r="24" spans="1:44" s="45" customFormat="1" ht="31.5" customHeight="1" x14ac:dyDescent="0.25">
      <c r="A24" s="334" t="s">
        <v>937</v>
      </c>
      <c r="B24" s="153" t="s">
        <v>689</v>
      </c>
      <c r="C24" s="29" t="s">
        <v>1576</v>
      </c>
      <c r="D24" s="154" t="s">
        <v>958</v>
      </c>
      <c r="E24" s="121">
        <v>1100</v>
      </c>
    </row>
    <row r="25" spans="1:44" s="45" customFormat="1" ht="31.5" customHeight="1" x14ac:dyDescent="0.25">
      <c r="A25" s="334"/>
      <c r="B25" s="118" t="s">
        <v>690</v>
      </c>
      <c r="C25" s="34" t="s">
        <v>1577</v>
      </c>
      <c r="D25" s="154" t="s">
        <v>958</v>
      </c>
      <c r="E25" s="121">
        <v>600</v>
      </c>
    </row>
    <row r="26" spans="1:44" s="45" customFormat="1" ht="28.5" customHeight="1" x14ac:dyDescent="0.25">
      <c r="A26" s="334" t="s">
        <v>938</v>
      </c>
      <c r="B26" s="118" t="s">
        <v>691</v>
      </c>
      <c r="C26" s="34" t="s">
        <v>1578</v>
      </c>
      <c r="D26" s="154" t="s">
        <v>958</v>
      </c>
      <c r="E26" s="121">
        <v>1100</v>
      </c>
    </row>
    <row r="27" spans="1:44" s="45" customFormat="1" ht="28.5" customHeight="1" x14ac:dyDescent="0.25">
      <c r="A27" s="334"/>
      <c r="B27" s="118" t="s">
        <v>692</v>
      </c>
      <c r="C27" s="34" t="s">
        <v>1579</v>
      </c>
      <c r="D27" s="154" t="s">
        <v>958</v>
      </c>
      <c r="E27" s="121">
        <v>600</v>
      </c>
    </row>
    <row r="28" spans="1:44" s="45" customFormat="1" ht="30.75" customHeight="1" x14ac:dyDescent="0.25">
      <c r="A28" s="334" t="s">
        <v>693</v>
      </c>
      <c r="B28" s="118" t="s">
        <v>694</v>
      </c>
      <c r="C28" s="34" t="s">
        <v>1580</v>
      </c>
      <c r="D28" s="154" t="s">
        <v>958</v>
      </c>
      <c r="E28" s="121">
        <v>1100</v>
      </c>
    </row>
    <row r="29" spans="1:44" s="45" customFormat="1" ht="30.75" customHeight="1" x14ac:dyDescent="0.25">
      <c r="A29" s="334"/>
      <c r="B29" s="118" t="s">
        <v>695</v>
      </c>
      <c r="C29" s="34" t="s">
        <v>1581</v>
      </c>
      <c r="D29" s="154" t="s">
        <v>958</v>
      </c>
      <c r="E29" s="121">
        <v>600</v>
      </c>
    </row>
    <row r="30" spans="1:44" s="45" customFormat="1" ht="30.75" customHeight="1" x14ac:dyDescent="0.25">
      <c r="A30" s="334" t="s">
        <v>939</v>
      </c>
      <c r="B30" s="118" t="s">
        <v>696</v>
      </c>
      <c r="C30" s="34" t="s">
        <v>1583</v>
      </c>
      <c r="D30" s="154" t="s">
        <v>958</v>
      </c>
      <c r="E30" s="121">
        <v>1100</v>
      </c>
    </row>
    <row r="31" spans="1:44" s="45" customFormat="1" ht="27.6" x14ac:dyDescent="0.25">
      <c r="A31" s="334"/>
      <c r="B31" s="118" t="s">
        <v>697</v>
      </c>
      <c r="C31" s="34" t="s">
        <v>1582</v>
      </c>
      <c r="D31" s="154" t="s">
        <v>958</v>
      </c>
      <c r="E31" s="121">
        <v>600</v>
      </c>
    </row>
    <row r="32" spans="1:44" s="45" customFormat="1" ht="18" customHeight="1" x14ac:dyDescent="0.25">
      <c r="A32" s="119" t="s">
        <v>940</v>
      </c>
      <c r="B32" s="118" t="s">
        <v>887</v>
      </c>
      <c r="C32" s="34" t="s">
        <v>941</v>
      </c>
      <c r="D32" s="154" t="s">
        <v>958</v>
      </c>
      <c r="E32" s="121">
        <v>650</v>
      </c>
    </row>
    <row r="33" spans="1:5" s="66" customFormat="1" ht="18" customHeight="1" x14ac:dyDescent="0.25">
      <c r="A33" s="119" t="s">
        <v>942</v>
      </c>
      <c r="B33" s="118" t="s">
        <v>888</v>
      </c>
      <c r="C33" s="34" t="s">
        <v>943</v>
      </c>
      <c r="D33" s="154" t="s">
        <v>958</v>
      </c>
      <c r="E33" s="121">
        <v>550</v>
      </c>
    </row>
    <row r="34" spans="1:5" s="45" customFormat="1" ht="31.5" customHeight="1" x14ac:dyDescent="0.25">
      <c r="A34" s="154" t="s">
        <v>944</v>
      </c>
      <c r="B34" s="153" t="s">
        <v>889</v>
      </c>
      <c r="C34" s="29" t="s">
        <v>945</v>
      </c>
      <c r="D34" s="154" t="s">
        <v>958</v>
      </c>
      <c r="E34" s="121">
        <v>1250</v>
      </c>
    </row>
    <row r="35" spans="1:5" ht="18.75" customHeight="1" x14ac:dyDescent="0.25">
      <c r="A35" s="119" t="s">
        <v>946</v>
      </c>
      <c r="B35" s="28" t="s">
        <v>947</v>
      </c>
      <c r="C35" s="29" t="s">
        <v>948</v>
      </c>
      <c r="D35" s="154" t="s">
        <v>958</v>
      </c>
      <c r="E35" s="121">
        <v>1250</v>
      </c>
    </row>
    <row r="36" spans="1:5" x14ac:dyDescent="0.25">
      <c r="E36" s="42"/>
    </row>
    <row r="37" spans="1:5" x14ac:dyDescent="0.25">
      <c r="E37" s="42"/>
    </row>
    <row r="38" spans="1:5" x14ac:dyDescent="0.25">
      <c r="E38" s="42"/>
    </row>
    <row r="39" spans="1:5" x14ac:dyDescent="0.25">
      <c r="E39" s="42"/>
    </row>
    <row r="40" spans="1:5" x14ac:dyDescent="0.25">
      <c r="E40" s="42"/>
    </row>
  </sheetData>
  <mergeCells count="9">
    <mergeCell ref="A26:A27"/>
    <mergeCell ref="A28:A29"/>
    <mergeCell ref="A30:A31"/>
    <mergeCell ref="A24:A25"/>
    <mergeCell ref="A1:E1"/>
    <mergeCell ref="A4:E4"/>
    <mergeCell ref="A15:E15"/>
    <mergeCell ref="A18:E18"/>
    <mergeCell ref="A23:E23"/>
  </mergeCells>
  <phoneticPr fontId="0" type="noConversion"/>
  <pageMargins left="0.62992125984251968" right="0.39370078740157483" top="0.51181102362204722" bottom="0.35433070866141736" header="0.15748031496062992" footer="0.15748031496062992"/>
  <pageSetup paperSize="9" scale="85" fitToHeight="0" orientation="portrait" verticalDpi="72"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6"/>
  <sheetViews>
    <sheetView view="pageBreakPreview" zoomScaleNormal="100" zoomScaleSheetLayoutView="100" workbookViewId="0">
      <selection activeCell="I14" sqref="I14"/>
    </sheetView>
  </sheetViews>
  <sheetFormatPr defaultColWidth="9.109375" defaultRowHeight="13.8" x14ac:dyDescent="0.25"/>
  <cols>
    <col min="1" max="1" width="12.5546875" style="22" customWidth="1"/>
    <col min="2" max="2" width="10.6640625" style="19" customWidth="1"/>
    <col min="3" max="3" width="45.5546875" style="19" customWidth="1"/>
    <col min="4" max="4" width="12.44140625" style="19" customWidth="1"/>
    <col min="5" max="5" width="11.6640625" style="23" customWidth="1"/>
    <col min="6" max="8" width="9.109375" style="19"/>
    <col min="9" max="9" width="12.5546875" style="19" customWidth="1"/>
    <col min="10" max="16384" width="9.109375" style="19"/>
  </cols>
  <sheetData>
    <row r="1" spans="1:43" s="23" customFormat="1" ht="21.75" customHeight="1" x14ac:dyDescent="0.25">
      <c r="A1" s="333" t="s">
        <v>533</v>
      </c>
      <c r="B1" s="333"/>
      <c r="C1" s="333"/>
      <c r="D1" s="333"/>
      <c r="E1" s="333"/>
    </row>
    <row r="2" spans="1:43" ht="12.75" customHeight="1" x14ac:dyDescent="0.25">
      <c r="C2" s="20"/>
      <c r="D2" s="20"/>
    </row>
    <row r="3" spans="1:43" s="56" customFormat="1" ht="25.5" customHeight="1" x14ac:dyDescent="0.25">
      <c r="A3" s="151" t="s">
        <v>1560</v>
      </c>
      <c r="B3" s="150" t="s">
        <v>1561</v>
      </c>
      <c r="C3" s="150" t="s">
        <v>1207</v>
      </c>
      <c r="D3" s="150" t="s">
        <v>956</v>
      </c>
      <c r="E3" s="150" t="s">
        <v>55</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row>
    <row r="4" spans="1:43" s="268" customFormat="1" ht="20.25" customHeight="1" x14ac:dyDescent="0.25">
      <c r="A4" s="320" t="s">
        <v>2552</v>
      </c>
      <c r="B4" s="321"/>
      <c r="C4" s="321"/>
      <c r="D4" s="321"/>
      <c r="E4" s="322"/>
    </row>
    <row r="5" spans="1:43" s="268" customFormat="1" x14ac:dyDescent="0.25">
      <c r="A5" s="267" t="s">
        <v>680</v>
      </c>
      <c r="B5" s="28" t="s">
        <v>1106</v>
      </c>
      <c r="C5" s="29" t="s">
        <v>1265</v>
      </c>
      <c r="D5" s="68" t="s">
        <v>959</v>
      </c>
      <c r="E5" s="266">
        <v>50</v>
      </c>
    </row>
    <row r="6" spans="1:43" s="268" customFormat="1" ht="41.4" x14ac:dyDescent="0.25">
      <c r="A6" s="265" t="s">
        <v>2553</v>
      </c>
      <c r="B6" s="28" t="s">
        <v>1107</v>
      </c>
      <c r="C6" s="34" t="s">
        <v>2554</v>
      </c>
      <c r="D6" s="265" t="s">
        <v>959</v>
      </c>
      <c r="E6" s="266">
        <v>170</v>
      </c>
    </row>
    <row r="7" spans="1:43" s="268" customFormat="1" x14ac:dyDescent="0.25">
      <c r="A7" s="265" t="s">
        <v>2555</v>
      </c>
      <c r="B7" s="28" t="s">
        <v>1108</v>
      </c>
      <c r="C7" s="34" t="s">
        <v>2556</v>
      </c>
      <c r="D7" s="265" t="s">
        <v>959</v>
      </c>
      <c r="E7" s="266">
        <v>190</v>
      </c>
    </row>
    <row r="8" spans="1:43" s="268" customFormat="1" ht="41.4" x14ac:dyDescent="0.25">
      <c r="A8" s="265" t="s">
        <v>2557</v>
      </c>
      <c r="B8" s="28" t="s">
        <v>1109</v>
      </c>
      <c r="C8" s="34" t="s">
        <v>2558</v>
      </c>
      <c r="D8" s="265" t="s">
        <v>959</v>
      </c>
      <c r="E8" s="266">
        <v>190</v>
      </c>
    </row>
    <row r="9" spans="1:43" s="268" customFormat="1" x14ac:dyDescent="0.25">
      <c r="A9" s="265" t="s">
        <v>2559</v>
      </c>
      <c r="B9" s="28" t="s">
        <v>1110</v>
      </c>
      <c r="C9" s="34" t="s">
        <v>2560</v>
      </c>
      <c r="D9" s="265" t="s">
        <v>959</v>
      </c>
      <c r="E9" s="266">
        <v>190</v>
      </c>
    </row>
    <row r="10" spans="1:43" s="268" customFormat="1" ht="27.6" x14ac:dyDescent="0.25">
      <c r="A10" s="265" t="s">
        <v>2561</v>
      </c>
      <c r="B10" s="28" t="s">
        <v>1111</v>
      </c>
      <c r="C10" s="34" t="s">
        <v>2562</v>
      </c>
      <c r="D10" s="265" t="s">
        <v>959</v>
      </c>
      <c r="E10" s="266">
        <v>200</v>
      </c>
    </row>
    <row r="11" spans="1:43" s="268" customFormat="1" ht="27.6" x14ac:dyDescent="0.25">
      <c r="A11" s="265" t="s">
        <v>2563</v>
      </c>
      <c r="B11" s="28" t="s">
        <v>1112</v>
      </c>
      <c r="C11" s="34" t="s">
        <v>2564</v>
      </c>
      <c r="D11" s="265" t="s">
        <v>959</v>
      </c>
      <c r="E11" s="266">
        <v>200</v>
      </c>
    </row>
    <row r="12" spans="1:43" s="268" customFormat="1" ht="30.75" customHeight="1" x14ac:dyDescent="0.25">
      <c r="A12" s="265" t="s">
        <v>2565</v>
      </c>
      <c r="B12" s="28" t="s">
        <v>534</v>
      </c>
      <c r="C12" s="34" t="s">
        <v>2566</v>
      </c>
      <c r="D12" s="265" t="s">
        <v>959</v>
      </c>
      <c r="E12" s="266">
        <v>200</v>
      </c>
    </row>
    <row r="13" spans="1:43" s="268" customFormat="1" ht="27.6" x14ac:dyDescent="0.25">
      <c r="A13" s="265" t="s">
        <v>2567</v>
      </c>
      <c r="B13" s="28" t="s">
        <v>894</v>
      </c>
      <c r="C13" s="34" t="s">
        <v>2568</v>
      </c>
      <c r="D13" s="265" t="s">
        <v>959</v>
      </c>
      <c r="E13" s="266">
        <v>200</v>
      </c>
    </row>
    <row r="14" spans="1:43" s="268" customFormat="1" ht="27.6" x14ac:dyDescent="0.25">
      <c r="A14" s="265" t="s">
        <v>2569</v>
      </c>
      <c r="B14" s="28" t="s">
        <v>895</v>
      </c>
      <c r="C14" s="34" t="s">
        <v>2570</v>
      </c>
      <c r="D14" s="265" t="s">
        <v>959</v>
      </c>
      <c r="E14" s="266">
        <v>190</v>
      </c>
    </row>
    <row r="15" spans="1:43" s="268" customFormat="1" ht="27.6" x14ac:dyDescent="0.25">
      <c r="A15" s="265" t="s">
        <v>2571</v>
      </c>
      <c r="B15" s="28" t="s">
        <v>2572</v>
      </c>
      <c r="C15" s="34" t="s">
        <v>2573</v>
      </c>
      <c r="D15" s="265" t="s">
        <v>959</v>
      </c>
      <c r="E15" s="266">
        <v>170</v>
      </c>
    </row>
    <row r="16" spans="1:43" s="268" customFormat="1" ht="27.6" x14ac:dyDescent="0.25">
      <c r="A16" s="265" t="s">
        <v>2574</v>
      </c>
      <c r="B16" s="28" t="s">
        <v>2575</v>
      </c>
      <c r="C16" s="34" t="s">
        <v>2576</v>
      </c>
      <c r="D16" s="265" t="s">
        <v>959</v>
      </c>
      <c r="E16" s="266">
        <v>170</v>
      </c>
    </row>
    <row r="17" spans="1:5" s="268" customFormat="1" ht="27.6" x14ac:dyDescent="0.25">
      <c r="A17" s="265" t="s">
        <v>2577</v>
      </c>
      <c r="B17" s="28" t="s">
        <v>2578</v>
      </c>
      <c r="C17" s="34" t="s">
        <v>2579</v>
      </c>
      <c r="D17" s="265" t="s">
        <v>959</v>
      </c>
      <c r="E17" s="266">
        <v>170</v>
      </c>
    </row>
    <row r="18" spans="1:5" s="268" customFormat="1" ht="27.6" x14ac:dyDescent="0.25">
      <c r="A18" s="265" t="s">
        <v>2580</v>
      </c>
      <c r="B18" s="28" t="s">
        <v>2581</v>
      </c>
      <c r="C18" s="34" t="s">
        <v>2582</v>
      </c>
      <c r="D18" s="265" t="s">
        <v>959</v>
      </c>
      <c r="E18" s="266">
        <v>170</v>
      </c>
    </row>
    <row r="19" spans="1:5" s="268" customFormat="1" ht="27.6" x14ac:dyDescent="0.25">
      <c r="A19" s="265" t="s">
        <v>2583</v>
      </c>
      <c r="B19" s="28" t="s">
        <v>2584</v>
      </c>
      <c r="C19" s="34" t="s">
        <v>2585</v>
      </c>
      <c r="D19" s="265" t="s">
        <v>959</v>
      </c>
      <c r="E19" s="266">
        <v>200</v>
      </c>
    </row>
    <row r="20" spans="1:5" s="268" customFormat="1" ht="27.6" x14ac:dyDescent="0.25">
      <c r="A20" s="265" t="s">
        <v>2586</v>
      </c>
      <c r="B20" s="28" t="s">
        <v>2587</v>
      </c>
      <c r="C20" s="34" t="s">
        <v>2588</v>
      </c>
      <c r="D20" s="265" t="s">
        <v>959</v>
      </c>
      <c r="E20" s="266">
        <v>190</v>
      </c>
    </row>
    <row r="21" spans="1:5" s="268" customFormat="1" ht="27.6" x14ac:dyDescent="0.25">
      <c r="A21" s="265" t="s">
        <v>2589</v>
      </c>
      <c r="B21" s="28" t="s">
        <v>2590</v>
      </c>
      <c r="C21" s="34" t="s">
        <v>2591</v>
      </c>
      <c r="D21" s="265" t="s">
        <v>959</v>
      </c>
      <c r="E21" s="266">
        <v>190</v>
      </c>
    </row>
    <row r="22" spans="1:5" s="268" customFormat="1" ht="30" customHeight="1" x14ac:dyDescent="0.25">
      <c r="A22" s="265" t="s">
        <v>2592</v>
      </c>
      <c r="B22" s="28" t="s">
        <v>2593</v>
      </c>
      <c r="C22" s="34" t="s">
        <v>2594</v>
      </c>
      <c r="D22" s="265" t="s">
        <v>959</v>
      </c>
      <c r="E22" s="266">
        <v>190</v>
      </c>
    </row>
    <row r="23" spans="1:5" s="268" customFormat="1" ht="30.75" customHeight="1" x14ac:dyDescent="0.25">
      <c r="A23" s="265" t="s">
        <v>2595</v>
      </c>
      <c r="B23" s="28" t="s">
        <v>2596</v>
      </c>
      <c r="C23" s="34" t="s">
        <v>2597</v>
      </c>
      <c r="D23" s="265" t="s">
        <v>959</v>
      </c>
      <c r="E23" s="266">
        <v>190</v>
      </c>
    </row>
    <row r="24" spans="1:5" s="268" customFormat="1" ht="27.6" x14ac:dyDescent="0.25">
      <c r="A24" s="265" t="s">
        <v>2598</v>
      </c>
      <c r="B24" s="28" t="s">
        <v>2599</v>
      </c>
      <c r="C24" s="34" t="s">
        <v>2600</v>
      </c>
      <c r="D24" s="265" t="s">
        <v>959</v>
      </c>
      <c r="E24" s="266">
        <v>190</v>
      </c>
    </row>
    <row r="25" spans="1:5" s="268" customFormat="1" ht="46.5" customHeight="1" x14ac:dyDescent="0.25">
      <c r="A25" s="265" t="s">
        <v>2601</v>
      </c>
      <c r="B25" s="28" t="s">
        <v>2602</v>
      </c>
      <c r="C25" s="34" t="s">
        <v>2603</v>
      </c>
      <c r="D25" s="265" t="s">
        <v>959</v>
      </c>
      <c r="E25" s="266">
        <v>190</v>
      </c>
    </row>
    <row r="26" spans="1:5" s="268" customFormat="1" ht="27.6" x14ac:dyDescent="0.25">
      <c r="A26" s="265" t="s">
        <v>2604</v>
      </c>
      <c r="B26" s="28" t="s">
        <v>2605</v>
      </c>
      <c r="C26" s="34" t="s">
        <v>2606</v>
      </c>
      <c r="D26" s="265" t="s">
        <v>959</v>
      </c>
      <c r="E26" s="266">
        <v>190</v>
      </c>
    </row>
    <row r="27" spans="1:5" s="268" customFormat="1" ht="20.25" customHeight="1" x14ac:dyDescent="0.25">
      <c r="A27" s="320" t="s">
        <v>2607</v>
      </c>
      <c r="B27" s="321"/>
      <c r="C27" s="321"/>
      <c r="D27" s="321"/>
      <c r="E27" s="322"/>
    </row>
    <row r="28" spans="1:5" s="268" customFormat="1" ht="32.25" customHeight="1" x14ac:dyDescent="0.25">
      <c r="A28" s="118"/>
      <c r="B28" s="269" t="s">
        <v>1113</v>
      </c>
      <c r="C28" s="34" t="s">
        <v>850</v>
      </c>
      <c r="D28" s="265" t="s">
        <v>959</v>
      </c>
      <c r="E28" s="266">
        <v>200</v>
      </c>
    </row>
    <row r="29" spans="1:5" s="268" customFormat="1" ht="20.25" customHeight="1" x14ac:dyDescent="0.25">
      <c r="A29" s="320" t="s">
        <v>2608</v>
      </c>
      <c r="B29" s="321"/>
      <c r="C29" s="321"/>
      <c r="D29" s="321"/>
      <c r="E29" s="322"/>
    </row>
    <row r="30" spans="1:5" s="268" customFormat="1" ht="27.6" x14ac:dyDescent="0.25">
      <c r="A30" s="265" t="s">
        <v>2583</v>
      </c>
      <c r="B30" s="269" t="s">
        <v>1114</v>
      </c>
      <c r="C30" s="34" t="s">
        <v>2585</v>
      </c>
      <c r="D30" s="265" t="s">
        <v>959</v>
      </c>
      <c r="E30" s="266">
        <v>200</v>
      </c>
    </row>
    <row r="31" spans="1:5" s="268" customFormat="1" ht="32.25" customHeight="1" x14ac:dyDescent="0.25">
      <c r="A31" s="265" t="s">
        <v>2609</v>
      </c>
      <c r="B31" s="269" t="s">
        <v>1115</v>
      </c>
      <c r="C31" s="34" t="s">
        <v>2610</v>
      </c>
      <c r="D31" s="265" t="s">
        <v>959</v>
      </c>
      <c r="E31" s="266">
        <v>200</v>
      </c>
    </row>
    <row r="32" spans="1:5" s="268" customFormat="1" ht="32.25" customHeight="1" x14ac:dyDescent="0.25">
      <c r="A32" s="265" t="s">
        <v>2611</v>
      </c>
      <c r="B32" s="269" t="s">
        <v>2612</v>
      </c>
      <c r="C32" s="34" t="s">
        <v>2613</v>
      </c>
      <c r="D32" s="265" t="s">
        <v>959</v>
      </c>
      <c r="E32" s="266">
        <v>200</v>
      </c>
    </row>
    <row r="33" spans="1:5" s="268" customFormat="1" ht="31.5" customHeight="1" x14ac:dyDescent="0.25">
      <c r="A33" s="265" t="s">
        <v>2614</v>
      </c>
      <c r="B33" s="269" t="s">
        <v>2615</v>
      </c>
      <c r="C33" s="34" t="s">
        <v>2616</v>
      </c>
      <c r="D33" s="265" t="s">
        <v>959</v>
      </c>
      <c r="E33" s="266">
        <v>200</v>
      </c>
    </row>
    <row r="34" spans="1:5" s="268" customFormat="1" ht="27.6" x14ac:dyDescent="0.25">
      <c r="A34" s="265" t="s">
        <v>2617</v>
      </c>
      <c r="B34" s="269" t="s">
        <v>2618</v>
      </c>
      <c r="C34" s="34" t="s">
        <v>2619</v>
      </c>
      <c r="D34" s="265" t="s">
        <v>959</v>
      </c>
      <c r="E34" s="266">
        <v>200</v>
      </c>
    </row>
    <row r="35" spans="1:5" s="268" customFormat="1" ht="27.6" x14ac:dyDescent="0.25">
      <c r="A35" s="265" t="s">
        <v>2620</v>
      </c>
      <c r="B35" s="269" t="s">
        <v>2621</v>
      </c>
      <c r="C35" s="34" t="s">
        <v>2622</v>
      </c>
      <c r="D35" s="265" t="s">
        <v>959</v>
      </c>
      <c r="E35" s="266">
        <v>200</v>
      </c>
    </row>
    <row r="36" spans="1:5" s="268" customFormat="1" ht="41.4" x14ac:dyDescent="0.25">
      <c r="A36" s="265" t="s">
        <v>2623</v>
      </c>
      <c r="B36" s="269" t="s">
        <v>2624</v>
      </c>
      <c r="C36" s="34" t="s">
        <v>2625</v>
      </c>
      <c r="D36" s="265" t="s">
        <v>959</v>
      </c>
      <c r="E36" s="266">
        <v>200</v>
      </c>
    </row>
  </sheetData>
  <mergeCells count="4">
    <mergeCell ref="A29:E29"/>
    <mergeCell ref="A1:E1"/>
    <mergeCell ref="A4:E4"/>
    <mergeCell ref="A27:E27"/>
  </mergeCells>
  <phoneticPr fontId="0" type="noConversion"/>
  <pageMargins left="0.59055118110236227" right="0.19685039370078741" top="0.51181102362204722" bottom="0.31496062992125984" header="0.31496062992125984" footer="0.15748031496062992"/>
  <pageSetup paperSize="9" fitToHeight="0" orientation="portrait" verticalDpi="7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7"/>
  <sheetViews>
    <sheetView view="pageBreakPreview" zoomScaleNormal="100" zoomScaleSheetLayoutView="100" workbookViewId="0">
      <pane xSplit="3" ySplit="3" topLeftCell="D4" activePane="bottomRight" state="frozen"/>
      <selection pane="topRight" activeCell="C1" sqref="C1"/>
      <selection pane="bottomLeft" activeCell="A8" sqref="A8"/>
      <selection pane="bottomRight" activeCell="J19" sqref="J19"/>
    </sheetView>
  </sheetViews>
  <sheetFormatPr defaultColWidth="9.109375" defaultRowHeight="13.8" x14ac:dyDescent="0.25"/>
  <cols>
    <col min="1" max="1" width="13" style="19" customWidth="1"/>
    <col min="2" max="2" width="11.6640625" style="19" customWidth="1"/>
    <col min="3" max="3" width="44.88671875" style="19" customWidth="1"/>
    <col min="4" max="4" width="13.44140625" style="19" customWidth="1"/>
    <col min="5" max="5" width="14.33203125" style="23" customWidth="1"/>
    <col min="6" max="16384" width="9.109375" style="19"/>
  </cols>
  <sheetData>
    <row r="1" spans="1:46" s="23" customFormat="1" ht="22.5" customHeight="1" x14ac:dyDescent="0.3">
      <c r="A1" s="335" t="s">
        <v>1148</v>
      </c>
      <c r="B1" s="335"/>
      <c r="C1" s="335"/>
      <c r="D1" s="335"/>
      <c r="E1" s="335"/>
    </row>
    <row r="2" spans="1:46" ht="7.5" customHeight="1" x14ac:dyDescent="0.25">
      <c r="C2" s="20"/>
      <c r="D2" s="20"/>
      <c r="E2" s="88"/>
    </row>
    <row r="3" spans="1:46" s="21" customFormat="1" ht="30.75" customHeight="1" x14ac:dyDescent="0.25">
      <c r="A3" s="151" t="s">
        <v>1560</v>
      </c>
      <c r="B3" s="150" t="s">
        <v>1561</v>
      </c>
      <c r="C3" s="150" t="s">
        <v>1207</v>
      </c>
      <c r="D3" s="150" t="s">
        <v>956</v>
      </c>
      <c r="E3" s="150" t="s">
        <v>55</v>
      </c>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row>
    <row r="4" spans="1:46" s="35" customFormat="1" x14ac:dyDescent="0.25">
      <c r="A4" s="154" t="s">
        <v>2626</v>
      </c>
      <c r="B4" s="28" t="s">
        <v>535</v>
      </c>
      <c r="C4" s="29" t="s">
        <v>2627</v>
      </c>
      <c r="D4" s="153" t="s">
        <v>959</v>
      </c>
      <c r="E4" s="85">
        <v>200</v>
      </c>
    </row>
    <row r="5" spans="1:46" s="36" customFormat="1" x14ac:dyDescent="0.25">
      <c r="A5" s="154" t="s">
        <v>2628</v>
      </c>
      <c r="B5" s="28" t="s">
        <v>1116</v>
      </c>
      <c r="C5" s="29" t="s">
        <v>2629</v>
      </c>
      <c r="D5" s="153" t="s">
        <v>959</v>
      </c>
      <c r="E5" s="84">
        <v>200</v>
      </c>
    </row>
    <row r="6" spans="1:46" s="35" customFormat="1" ht="18.75" customHeight="1" x14ac:dyDescent="0.25">
      <c r="A6" s="154" t="s">
        <v>2630</v>
      </c>
      <c r="B6" s="28" t="s">
        <v>1117</v>
      </c>
      <c r="C6" s="29" t="s">
        <v>2631</v>
      </c>
      <c r="D6" s="153" t="s">
        <v>959</v>
      </c>
      <c r="E6" s="85">
        <v>200</v>
      </c>
    </row>
    <row r="7" spans="1:46" s="35" customFormat="1" ht="18.75" customHeight="1" x14ac:dyDescent="0.25">
      <c r="A7" s="154" t="s">
        <v>2632</v>
      </c>
      <c r="B7" s="28" t="s">
        <v>1118</v>
      </c>
      <c r="C7" s="29" t="s">
        <v>2633</v>
      </c>
      <c r="D7" s="153" t="s">
        <v>959</v>
      </c>
      <c r="E7" s="85">
        <v>250</v>
      </c>
    </row>
    <row r="8" spans="1:46" s="35" customFormat="1" ht="27.6" x14ac:dyDescent="0.25">
      <c r="A8" s="154" t="s">
        <v>2634</v>
      </c>
      <c r="B8" s="28" t="s">
        <v>1119</v>
      </c>
      <c r="C8" s="29" t="s">
        <v>2635</v>
      </c>
      <c r="D8" s="153" t="s">
        <v>959</v>
      </c>
      <c r="E8" s="85">
        <v>350</v>
      </c>
    </row>
    <row r="9" spans="1:46" s="35" customFormat="1" ht="18.75" customHeight="1" x14ac:dyDescent="0.25">
      <c r="A9" s="154" t="s">
        <v>2636</v>
      </c>
      <c r="B9" s="28" t="s">
        <v>1120</v>
      </c>
      <c r="C9" s="29" t="s">
        <v>1259</v>
      </c>
      <c r="D9" s="153" t="s">
        <v>959</v>
      </c>
      <c r="E9" s="85">
        <v>250</v>
      </c>
    </row>
    <row r="10" spans="1:46" s="35" customFormat="1" ht="18.75" customHeight="1" x14ac:dyDescent="0.25">
      <c r="A10" s="262" t="s">
        <v>2637</v>
      </c>
      <c r="B10" s="28" t="s">
        <v>1121</v>
      </c>
      <c r="C10" s="29" t="s">
        <v>1260</v>
      </c>
      <c r="D10" s="153" t="s">
        <v>959</v>
      </c>
      <c r="E10" s="85">
        <v>250</v>
      </c>
    </row>
    <row r="11" spans="1:46" s="35" customFormat="1" ht="18.75" customHeight="1" x14ac:dyDescent="0.25">
      <c r="A11" s="262" t="s">
        <v>2638</v>
      </c>
      <c r="B11" s="28" t="s">
        <v>1122</v>
      </c>
      <c r="C11" s="29" t="s">
        <v>1261</v>
      </c>
      <c r="D11" s="153" t="s">
        <v>959</v>
      </c>
      <c r="E11" s="85">
        <v>200</v>
      </c>
    </row>
    <row r="12" spans="1:46" s="35" customFormat="1" ht="18.75" customHeight="1" x14ac:dyDescent="0.25">
      <c r="A12" s="262" t="s">
        <v>2639</v>
      </c>
      <c r="B12" s="28" t="s">
        <v>1123</v>
      </c>
      <c r="C12" s="29" t="s">
        <v>1262</v>
      </c>
      <c r="D12" s="153" t="s">
        <v>959</v>
      </c>
      <c r="E12" s="85">
        <v>250</v>
      </c>
    </row>
    <row r="13" spans="1:46" s="35" customFormat="1" ht="18.75" customHeight="1" x14ac:dyDescent="0.25">
      <c r="A13" s="154" t="s">
        <v>2640</v>
      </c>
      <c r="B13" s="28" t="s">
        <v>1124</v>
      </c>
      <c r="C13" s="29" t="s">
        <v>2641</v>
      </c>
      <c r="D13" s="153" t="s">
        <v>959</v>
      </c>
      <c r="E13" s="85">
        <v>400</v>
      </c>
    </row>
    <row r="14" spans="1:46" s="35" customFormat="1" ht="18.75" customHeight="1" x14ac:dyDescent="0.25">
      <c r="A14" s="154" t="s">
        <v>2642</v>
      </c>
      <c r="B14" s="28" t="s">
        <v>1125</v>
      </c>
      <c r="C14" s="34" t="s">
        <v>2643</v>
      </c>
      <c r="D14" s="153" t="s">
        <v>959</v>
      </c>
      <c r="E14" s="85">
        <v>350</v>
      </c>
    </row>
    <row r="15" spans="1:46" s="35" customFormat="1" ht="18.75" customHeight="1" x14ac:dyDescent="0.25">
      <c r="A15" s="154" t="s">
        <v>2644</v>
      </c>
      <c r="B15" s="28" t="s">
        <v>1126</v>
      </c>
      <c r="C15" s="29" t="s">
        <v>2645</v>
      </c>
      <c r="D15" s="153" t="s">
        <v>959</v>
      </c>
      <c r="E15" s="85">
        <v>400</v>
      </c>
    </row>
    <row r="16" spans="1:46" s="35" customFormat="1" ht="18.75" customHeight="1" x14ac:dyDescent="0.25">
      <c r="A16" s="154" t="s">
        <v>2646</v>
      </c>
      <c r="B16" s="28" t="s">
        <v>1127</v>
      </c>
      <c r="C16" s="29" t="s">
        <v>682</v>
      </c>
      <c r="D16" s="153" t="s">
        <v>959</v>
      </c>
      <c r="E16" s="85">
        <v>350</v>
      </c>
    </row>
    <row r="17" spans="1:5" s="35" customFormat="1" ht="18.75" customHeight="1" x14ac:dyDescent="0.25">
      <c r="A17" s="154" t="s">
        <v>2647</v>
      </c>
      <c r="B17" s="28" t="s">
        <v>1128</v>
      </c>
      <c r="C17" s="29" t="s">
        <v>576</v>
      </c>
      <c r="D17" s="153" t="s">
        <v>959</v>
      </c>
      <c r="E17" s="85">
        <v>350</v>
      </c>
    </row>
    <row r="18" spans="1:5" s="35" customFormat="1" ht="27.6" x14ac:dyDescent="0.25">
      <c r="A18" s="154" t="s">
        <v>2648</v>
      </c>
      <c r="B18" s="28" t="s">
        <v>1129</v>
      </c>
      <c r="C18" s="29" t="s">
        <v>2649</v>
      </c>
      <c r="D18" s="153" t="s">
        <v>959</v>
      </c>
      <c r="E18" s="85">
        <v>350</v>
      </c>
    </row>
    <row r="19" spans="1:5" s="35" customFormat="1" ht="18.75" customHeight="1" x14ac:dyDescent="0.25">
      <c r="A19" s="154" t="s">
        <v>2650</v>
      </c>
      <c r="B19" s="28" t="s">
        <v>1130</v>
      </c>
      <c r="C19" s="29" t="s">
        <v>1263</v>
      </c>
      <c r="D19" s="153" t="s">
        <v>959</v>
      </c>
      <c r="E19" s="85">
        <v>250</v>
      </c>
    </row>
    <row r="20" spans="1:5" s="35" customFormat="1" ht="18.75" customHeight="1" x14ac:dyDescent="0.25">
      <c r="A20" s="154" t="s">
        <v>2651</v>
      </c>
      <c r="B20" s="28" t="s">
        <v>1131</v>
      </c>
      <c r="C20" s="29" t="s">
        <v>1264</v>
      </c>
      <c r="D20" s="153" t="s">
        <v>959</v>
      </c>
      <c r="E20" s="85">
        <v>250</v>
      </c>
    </row>
    <row r="21" spans="1:5" s="35" customFormat="1" ht="18.75" customHeight="1" x14ac:dyDescent="0.25">
      <c r="A21" s="154" t="s">
        <v>2652</v>
      </c>
      <c r="B21" s="28" t="s">
        <v>1135</v>
      </c>
      <c r="C21" s="29" t="s">
        <v>536</v>
      </c>
      <c r="D21" s="153" t="s">
        <v>959</v>
      </c>
      <c r="E21" s="85">
        <v>250</v>
      </c>
    </row>
    <row r="22" spans="1:5" s="35" customFormat="1" ht="18.75" customHeight="1" x14ac:dyDescent="0.25">
      <c r="A22" s="154" t="s">
        <v>2653</v>
      </c>
      <c r="B22" s="28" t="s">
        <v>1133</v>
      </c>
      <c r="C22" s="29" t="s">
        <v>2654</v>
      </c>
      <c r="D22" s="153" t="s">
        <v>959</v>
      </c>
      <c r="E22" s="85">
        <v>200</v>
      </c>
    </row>
    <row r="23" spans="1:5" s="35" customFormat="1" ht="27.6" x14ac:dyDescent="0.25">
      <c r="A23" s="154" t="s">
        <v>2655</v>
      </c>
      <c r="B23" s="28" t="s">
        <v>1132</v>
      </c>
      <c r="C23" s="29" t="s">
        <v>2656</v>
      </c>
      <c r="D23" s="153" t="s">
        <v>959</v>
      </c>
      <c r="E23" s="85">
        <v>200</v>
      </c>
    </row>
    <row r="24" spans="1:5" s="35" customFormat="1" ht="18.75" customHeight="1" x14ac:dyDescent="0.25">
      <c r="A24" s="154" t="s">
        <v>2657</v>
      </c>
      <c r="B24" s="28" t="s">
        <v>537</v>
      </c>
      <c r="C24" s="29" t="s">
        <v>2658</v>
      </c>
      <c r="D24" s="153" t="s">
        <v>959</v>
      </c>
      <c r="E24" s="85">
        <v>200</v>
      </c>
    </row>
    <row r="25" spans="1:5" s="35" customFormat="1" ht="27.6" x14ac:dyDescent="0.25">
      <c r="A25" s="154" t="s">
        <v>2659</v>
      </c>
      <c r="B25" s="28" t="s">
        <v>1134</v>
      </c>
      <c r="C25" s="29" t="s">
        <v>2660</v>
      </c>
      <c r="D25" s="153" t="s">
        <v>959</v>
      </c>
      <c r="E25" s="85">
        <v>200</v>
      </c>
    </row>
    <row r="26" spans="1:5" s="35" customFormat="1" ht="27.6" x14ac:dyDescent="0.25">
      <c r="A26" s="154" t="s">
        <v>2661</v>
      </c>
      <c r="B26" s="28" t="s">
        <v>2662</v>
      </c>
      <c r="C26" s="29" t="s">
        <v>2663</v>
      </c>
      <c r="D26" s="153" t="s">
        <v>959</v>
      </c>
      <c r="E26" s="85">
        <v>200</v>
      </c>
    </row>
    <row r="27" spans="1:5" s="35" customFormat="1" ht="29.25" customHeight="1" x14ac:dyDescent="0.25">
      <c r="A27" s="154" t="s">
        <v>2664</v>
      </c>
      <c r="B27" s="28" t="s">
        <v>2665</v>
      </c>
      <c r="C27" s="29" t="s">
        <v>2666</v>
      </c>
      <c r="D27" s="153" t="s">
        <v>959</v>
      </c>
      <c r="E27" s="85">
        <v>200</v>
      </c>
    </row>
  </sheetData>
  <mergeCells count="1">
    <mergeCell ref="A1:E1"/>
  </mergeCells>
  <phoneticPr fontId="0" type="noConversion"/>
  <pageMargins left="0.62992125984251968" right="0.39370078740157483" top="0.51181102362204722" bottom="0.27559055118110237" header="0.19685039370078741" footer="0.11811023622047245"/>
  <pageSetup paperSize="9" scale="96" fitToHeight="0" orientation="portrait" verticalDpi="7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
  <sheetViews>
    <sheetView view="pageBreakPreview" zoomScaleNormal="100" zoomScaleSheetLayoutView="100" workbookViewId="0">
      <selection activeCell="J6" sqref="J6"/>
    </sheetView>
  </sheetViews>
  <sheetFormatPr defaultColWidth="9.109375" defaultRowHeight="13.8" x14ac:dyDescent="0.25"/>
  <cols>
    <col min="1" max="1" width="12.109375" style="19" customWidth="1"/>
    <col min="2" max="2" width="11.33203125" style="19" customWidth="1"/>
    <col min="3" max="3" width="46.33203125" style="19" customWidth="1"/>
    <col min="4" max="4" width="12.88671875" style="19" customWidth="1"/>
    <col min="5" max="5" width="12.88671875" style="23" customWidth="1"/>
    <col min="6" max="6" width="12.88671875" style="19" hidden="1" customWidth="1"/>
    <col min="7" max="7" width="0" style="19" hidden="1" customWidth="1"/>
    <col min="8" max="16384" width="9.109375" style="19"/>
  </cols>
  <sheetData>
    <row r="1" spans="1:47" s="23" customFormat="1" ht="15.6" x14ac:dyDescent="0.25">
      <c r="A1" s="333" t="s">
        <v>1249</v>
      </c>
      <c r="B1" s="333"/>
      <c r="C1" s="333"/>
      <c r="D1" s="333"/>
      <c r="E1" s="333"/>
      <c r="F1" s="333"/>
    </row>
    <row r="2" spans="1:47" x14ac:dyDescent="0.25">
      <c r="C2" s="20"/>
      <c r="D2" s="20"/>
      <c r="E2" s="88"/>
    </row>
    <row r="3" spans="1:47" ht="24" x14ac:dyDescent="0.25">
      <c r="A3" s="151" t="s">
        <v>1560</v>
      </c>
      <c r="B3" s="150" t="s">
        <v>1561</v>
      </c>
      <c r="C3" s="150" t="s">
        <v>1207</v>
      </c>
      <c r="D3" s="150" t="s">
        <v>956</v>
      </c>
      <c r="E3" s="150" t="s">
        <v>55</v>
      </c>
      <c r="F3" s="155" t="s">
        <v>126</v>
      </c>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row>
    <row r="4" spans="1:47" ht="29.25" customHeight="1" x14ac:dyDescent="0.25">
      <c r="A4" s="57"/>
      <c r="B4" s="28" t="s">
        <v>1136</v>
      </c>
      <c r="C4" s="29" t="s">
        <v>851</v>
      </c>
      <c r="D4" s="28" t="s">
        <v>969</v>
      </c>
      <c r="E4" s="85">
        <v>120</v>
      </c>
      <c r="F4" s="32">
        <v>50</v>
      </c>
    </row>
    <row r="5" spans="1:47" ht="21.75" customHeight="1" x14ac:dyDescent="0.25">
      <c r="A5" s="57"/>
      <c r="B5" s="28" t="s">
        <v>1137</v>
      </c>
      <c r="C5" s="29" t="s">
        <v>578</v>
      </c>
      <c r="D5" s="28" t="s">
        <v>969</v>
      </c>
      <c r="E5" s="85">
        <v>160</v>
      </c>
      <c r="F5" s="32">
        <v>100</v>
      </c>
    </row>
    <row r="6" spans="1:47" ht="21.75" customHeight="1" x14ac:dyDescent="0.25">
      <c r="A6" s="57"/>
      <c r="B6" s="28" t="s">
        <v>1138</v>
      </c>
      <c r="C6" s="29" t="s">
        <v>1175</v>
      </c>
      <c r="D6" s="28" t="s">
        <v>969</v>
      </c>
      <c r="E6" s="85">
        <v>120</v>
      </c>
      <c r="F6" s="32">
        <v>50</v>
      </c>
    </row>
    <row r="7" spans="1:47" ht="21.75" customHeight="1" x14ac:dyDescent="0.25">
      <c r="A7" s="57"/>
      <c r="B7" s="28" t="s">
        <v>1139</v>
      </c>
      <c r="C7" s="29" t="s">
        <v>577</v>
      </c>
      <c r="D7" s="28" t="s">
        <v>957</v>
      </c>
      <c r="E7" s="85">
        <v>80</v>
      </c>
      <c r="F7" s="32">
        <v>50</v>
      </c>
    </row>
    <row r="8" spans="1:47" ht="21.75" customHeight="1" x14ac:dyDescent="0.25">
      <c r="A8" s="57"/>
      <c r="B8" s="28" t="s">
        <v>1140</v>
      </c>
      <c r="C8" s="29" t="s">
        <v>1266</v>
      </c>
      <c r="D8" s="28" t="s">
        <v>969</v>
      </c>
      <c r="E8" s="85">
        <v>120</v>
      </c>
      <c r="F8" s="37">
        <v>60</v>
      </c>
    </row>
    <row r="9" spans="1:47" ht="27" customHeight="1" x14ac:dyDescent="0.25">
      <c r="A9" s="57"/>
      <c r="B9" s="28" t="s">
        <v>538</v>
      </c>
      <c r="C9" s="29" t="s">
        <v>1250</v>
      </c>
      <c r="D9" s="28" t="s">
        <v>1251</v>
      </c>
      <c r="E9" s="85">
        <v>520</v>
      </c>
      <c r="F9" s="38"/>
    </row>
    <row r="10" spans="1:47" ht="23.25" customHeight="1" x14ac:dyDescent="0.25">
      <c r="A10" s="75"/>
      <c r="B10" s="28" t="s">
        <v>162</v>
      </c>
      <c r="C10" s="29" t="s">
        <v>1250</v>
      </c>
      <c r="D10" s="28" t="s">
        <v>163</v>
      </c>
      <c r="E10" s="85">
        <v>540</v>
      </c>
    </row>
    <row r="11" spans="1:47" ht="24" customHeight="1" x14ac:dyDescent="0.25">
      <c r="A11" s="75"/>
      <c r="B11" s="28" t="s">
        <v>1585</v>
      </c>
      <c r="C11" s="128" t="s">
        <v>164</v>
      </c>
      <c r="D11" s="28" t="s">
        <v>163</v>
      </c>
      <c r="E11" s="85">
        <v>540</v>
      </c>
    </row>
    <row r="12" spans="1:47" ht="23.25" customHeight="1" x14ac:dyDescent="0.25">
      <c r="A12" s="95"/>
      <c r="B12" s="28" t="s">
        <v>1584</v>
      </c>
      <c r="C12" s="92" t="s">
        <v>1150</v>
      </c>
      <c r="D12" s="92" t="s">
        <v>1151</v>
      </c>
      <c r="E12" s="115">
        <v>3900</v>
      </c>
    </row>
  </sheetData>
  <mergeCells count="1">
    <mergeCell ref="A1:F1"/>
  </mergeCells>
  <phoneticPr fontId="0" type="noConversion"/>
  <printOptions horizontalCentered="1"/>
  <pageMargins left="0.62992125984251968" right="0.39370078740157483" top="0.51181102362204722" bottom="0.39370078740157483" header="0.98425196850393704" footer="0.23622047244094491"/>
  <pageSetup paperSize="9" scale="98" fitToHeight="0" orientation="portrait" verticalDpi="7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3"/>
  <sheetViews>
    <sheetView topLeftCell="H32" zoomScale="75" workbookViewId="0">
      <selection activeCell="S37" sqref="S37:T37"/>
    </sheetView>
  </sheetViews>
  <sheetFormatPr defaultColWidth="9.109375" defaultRowHeight="13.8" x14ac:dyDescent="0.25"/>
  <cols>
    <col min="1" max="1" width="1.5546875" style="2" customWidth="1"/>
    <col min="2" max="2" width="33.88671875" style="2" customWidth="1"/>
    <col min="3" max="4" width="5.6640625" style="2" customWidth="1"/>
    <col min="5" max="5" width="5.88671875" style="2" customWidth="1"/>
    <col min="6" max="6" width="6.88671875" style="2" customWidth="1"/>
    <col min="7" max="7" width="7.5546875" style="2" customWidth="1"/>
    <col min="8" max="10" width="6.5546875" style="2" customWidth="1"/>
    <col min="11" max="11" width="7.33203125" style="2" customWidth="1"/>
    <col min="12" max="12" width="7.5546875" style="2" customWidth="1"/>
    <col min="13" max="13" width="7.6640625" style="2" customWidth="1"/>
    <col min="14" max="14" width="7.5546875" style="2" customWidth="1"/>
    <col min="15" max="15" width="9" style="2" customWidth="1"/>
    <col min="16" max="16" width="9.109375" style="2"/>
    <col min="17" max="17" width="10.109375" style="2" customWidth="1"/>
    <col min="18" max="18" width="10.5546875" style="2" customWidth="1"/>
    <col min="19" max="16384" width="9.109375" style="2"/>
  </cols>
  <sheetData>
    <row r="1" spans="1:20" x14ac:dyDescent="0.25">
      <c r="A1" s="1"/>
      <c r="B1" s="1" t="s">
        <v>1176</v>
      </c>
      <c r="C1" s="1"/>
      <c r="D1" s="1"/>
      <c r="E1" s="1"/>
      <c r="F1" s="1"/>
      <c r="G1" s="1"/>
      <c r="H1" s="1"/>
      <c r="I1" s="1"/>
      <c r="J1" s="1"/>
      <c r="K1" s="1"/>
      <c r="L1" s="1"/>
      <c r="M1" s="1"/>
      <c r="N1" s="1"/>
      <c r="O1" s="1"/>
      <c r="P1" s="1"/>
      <c r="Q1" s="1"/>
      <c r="R1" s="1"/>
    </row>
    <row r="2" spans="1:20" s="18" customFormat="1" x14ac:dyDescent="0.25">
      <c r="B2" s="18" t="s">
        <v>917</v>
      </c>
      <c r="G2" s="3"/>
      <c r="H2" s="3"/>
      <c r="I2" s="3"/>
      <c r="J2" s="3"/>
      <c r="K2" s="3"/>
    </row>
    <row r="3" spans="1:20" s="18" customFormat="1" x14ac:dyDescent="0.25">
      <c r="B3" s="18" t="s">
        <v>910</v>
      </c>
      <c r="G3" s="2"/>
      <c r="H3" s="2"/>
      <c r="I3" s="2"/>
      <c r="J3" s="2"/>
      <c r="K3" s="2"/>
    </row>
    <row r="4" spans="1:20" x14ac:dyDescent="0.25">
      <c r="A4" s="4"/>
      <c r="B4" s="4" t="s">
        <v>1177</v>
      </c>
      <c r="C4" s="5" t="s">
        <v>1178</v>
      </c>
      <c r="D4" s="6"/>
      <c r="E4" s="7"/>
      <c r="F4" s="5" t="s">
        <v>1179</v>
      </c>
      <c r="G4" s="8"/>
      <c r="H4" s="4" t="s">
        <v>903</v>
      </c>
      <c r="I4" s="4" t="s">
        <v>1180</v>
      </c>
      <c r="J4" s="4" t="s">
        <v>904</v>
      </c>
      <c r="K4" s="4" t="s">
        <v>1181</v>
      </c>
      <c r="L4" s="4" t="s">
        <v>1182</v>
      </c>
      <c r="M4" s="5" t="s">
        <v>1183</v>
      </c>
      <c r="N4" s="6"/>
      <c r="O4" s="7"/>
      <c r="P4" s="4" t="s">
        <v>1184</v>
      </c>
      <c r="Q4" s="4" t="s">
        <v>1185</v>
      </c>
      <c r="R4" s="4" t="s">
        <v>1186</v>
      </c>
    </row>
    <row r="5" spans="1:20" x14ac:dyDescent="0.25">
      <c r="A5" s="9"/>
      <c r="B5" s="9"/>
      <c r="C5" s="10" t="s">
        <v>1187</v>
      </c>
      <c r="D5" s="10" t="s">
        <v>1188</v>
      </c>
      <c r="E5" s="10" t="s">
        <v>1189</v>
      </c>
      <c r="F5" s="10" t="s">
        <v>1190</v>
      </c>
      <c r="G5" s="11" t="s">
        <v>1191</v>
      </c>
      <c r="H5" s="9" t="s">
        <v>905</v>
      </c>
      <c r="I5" s="9" t="s">
        <v>1192</v>
      </c>
      <c r="J5" s="9" t="s">
        <v>896</v>
      </c>
      <c r="K5" s="9" t="s">
        <v>897</v>
      </c>
      <c r="L5" s="9"/>
      <c r="M5" s="9" t="s">
        <v>898</v>
      </c>
      <c r="N5" s="10" t="s">
        <v>899</v>
      </c>
      <c r="O5" s="10" t="s">
        <v>900</v>
      </c>
      <c r="P5" s="9" t="s">
        <v>901</v>
      </c>
      <c r="Q5" s="9" t="s">
        <v>902</v>
      </c>
      <c r="R5" s="9"/>
    </row>
    <row r="6" spans="1:20" s="3" customFormat="1" x14ac:dyDescent="0.25">
      <c r="A6" s="12"/>
      <c r="B6" s="13" t="s">
        <v>918</v>
      </c>
      <c r="C6" s="13">
        <v>0.19</v>
      </c>
      <c r="D6" s="13">
        <v>0.11</v>
      </c>
      <c r="E6" s="13">
        <v>7.0000000000000007E-2</v>
      </c>
      <c r="F6" s="13"/>
      <c r="G6" s="13"/>
      <c r="H6" s="13">
        <v>43.6</v>
      </c>
      <c r="I6" s="13">
        <v>100</v>
      </c>
      <c r="J6" s="13">
        <v>38.5</v>
      </c>
      <c r="K6" s="13"/>
      <c r="L6" s="13"/>
      <c r="M6" s="13"/>
      <c r="N6" s="13"/>
      <c r="O6" s="13"/>
      <c r="P6" s="13"/>
      <c r="Q6" s="13"/>
      <c r="R6" s="13"/>
    </row>
    <row r="7" spans="1:20" s="3" customFormat="1" x14ac:dyDescent="0.25">
      <c r="A7" s="12"/>
      <c r="B7" s="13"/>
      <c r="C7" s="13"/>
      <c r="D7" s="13"/>
      <c r="E7" s="13"/>
      <c r="F7" s="13"/>
      <c r="G7" s="13"/>
      <c r="H7" s="13"/>
      <c r="I7" s="13"/>
      <c r="J7" s="13"/>
      <c r="K7" s="13"/>
      <c r="L7" s="13"/>
      <c r="M7" s="13"/>
      <c r="N7" s="13"/>
      <c r="O7" s="13"/>
      <c r="P7" s="13"/>
      <c r="Q7" s="13"/>
      <c r="R7" s="13"/>
    </row>
    <row r="8" spans="1:20" x14ac:dyDescent="0.25">
      <c r="A8" s="9">
        <v>1</v>
      </c>
      <c r="B8" s="10" t="s">
        <v>919</v>
      </c>
      <c r="C8" s="10">
        <v>10</v>
      </c>
      <c r="D8" s="10">
        <v>10</v>
      </c>
      <c r="E8" s="10">
        <f>C8/3</f>
        <v>3.3333333333333335</v>
      </c>
      <c r="F8" s="14">
        <f>C9+D9+E9</f>
        <v>3.2333333333333334</v>
      </c>
      <c r="G8" s="14">
        <f>F8*38.5/100</f>
        <v>1.2448333333333332</v>
      </c>
      <c r="H8" s="14">
        <f>F8*H6/100</f>
        <v>1.4097333333333333</v>
      </c>
      <c r="I8" s="14">
        <f>F8*I6/100</f>
        <v>3.2333333333333329</v>
      </c>
      <c r="J8" s="14">
        <f>F8*J6/100</f>
        <v>1.2448333333333332</v>
      </c>
      <c r="K8" s="14">
        <f>F8+H8+I8+G8+J8</f>
        <v>10.366066666666665</v>
      </c>
      <c r="L8" s="14">
        <f>K8*29.69/100</f>
        <v>3.0776851933333331</v>
      </c>
      <c r="M8" s="14">
        <f>K8*1.5/100</f>
        <v>0.15549099999999996</v>
      </c>
      <c r="N8" s="14">
        <f>(K8+L8+M8+O8)*1.8/100</f>
        <v>0.24723423519479998</v>
      </c>
      <c r="O8" s="14">
        <f>(K8+L8+M8)*1/100</f>
        <v>0.13599242859999999</v>
      </c>
      <c r="P8" s="14">
        <f>K8+L8+M8+N8+O8</f>
        <v>13.982469523794798</v>
      </c>
      <c r="Q8" s="14">
        <f>P8*3/100</f>
        <v>0.41947408571384392</v>
      </c>
      <c r="R8" s="14">
        <f>P8+Q8</f>
        <v>14.401943609508642</v>
      </c>
      <c r="S8" s="15">
        <v>14.4</v>
      </c>
      <c r="T8" s="2">
        <f>R8/S8*100</f>
        <v>100.01349728825446</v>
      </c>
    </row>
    <row r="9" spans="1:20" x14ac:dyDescent="0.25">
      <c r="A9" s="9"/>
      <c r="B9" s="10" t="s">
        <v>920</v>
      </c>
      <c r="C9" s="10">
        <f>C8*C6</f>
        <v>1.9</v>
      </c>
      <c r="D9" s="10">
        <f>D8*D6</f>
        <v>1.1000000000000001</v>
      </c>
      <c r="E9" s="10">
        <f>E8*E6</f>
        <v>0.23333333333333336</v>
      </c>
      <c r="F9" s="14"/>
      <c r="G9" s="14"/>
      <c r="H9" s="14"/>
      <c r="I9" s="14"/>
      <c r="J9" s="14"/>
      <c r="K9" s="14"/>
      <c r="L9" s="14"/>
      <c r="M9" s="14"/>
      <c r="N9" s="16"/>
      <c r="O9" s="14"/>
      <c r="P9" s="14"/>
      <c r="Q9" s="14"/>
      <c r="R9" s="17"/>
      <c r="T9" s="2" t="e">
        <f>R9/S9*100</f>
        <v>#DIV/0!</v>
      </c>
    </row>
    <row r="10" spans="1:20" x14ac:dyDescent="0.25">
      <c r="A10" s="9">
        <v>4</v>
      </c>
      <c r="B10" s="10" t="s">
        <v>919</v>
      </c>
      <c r="C10" s="10">
        <v>10</v>
      </c>
      <c r="D10" s="10">
        <v>10</v>
      </c>
      <c r="E10" s="10">
        <f>C10/3</f>
        <v>3.3333333333333335</v>
      </c>
      <c r="F10" s="14">
        <f>C11+D11+E11</f>
        <v>3.2333333333333334</v>
      </c>
      <c r="G10" s="14">
        <f>F10*38.5/100</f>
        <v>1.2448333333333332</v>
      </c>
      <c r="H10" s="14">
        <f>F10*H6/100</f>
        <v>1.4097333333333333</v>
      </c>
      <c r="I10" s="17">
        <f>F10*I6/100</f>
        <v>3.2333333333333329</v>
      </c>
      <c r="J10" s="14">
        <f>F10*J6/100</f>
        <v>1.2448333333333332</v>
      </c>
      <c r="K10" s="14">
        <f>F10+H10+I10+G10+J10</f>
        <v>10.366066666666665</v>
      </c>
      <c r="L10" s="14">
        <f>K10*29.69/100</f>
        <v>3.0776851933333331</v>
      </c>
      <c r="M10" s="14">
        <f>K10*1.5/100</f>
        <v>0.15549099999999996</v>
      </c>
      <c r="N10" s="14">
        <f>(K10+L10+M10+O10)*1.8/100</f>
        <v>0.24723423519479998</v>
      </c>
      <c r="O10" s="14">
        <f>(K10+L10+M10)*1/100</f>
        <v>0.13599242859999999</v>
      </c>
      <c r="P10" s="14">
        <f>K10+L10+M10+N10+O10</f>
        <v>13.982469523794798</v>
      </c>
      <c r="Q10" s="14">
        <f>P10*3/100</f>
        <v>0.41947408571384392</v>
      </c>
      <c r="R10" s="14">
        <f>P10+Q10</f>
        <v>14.401943609508642</v>
      </c>
      <c r="S10" s="2">
        <v>15.5</v>
      </c>
      <c r="T10" s="2">
        <f t="shared" ref="T10:T16" si="0">R10/S10*100</f>
        <v>92.915765222636409</v>
      </c>
    </row>
    <row r="11" spans="1:20" x14ac:dyDescent="0.25">
      <c r="A11" s="9"/>
      <c r="B11" s="10" t="s">
        <v>727</v>
      </c>
      <c r="C11" s="10">
        <f>C10*C6</f>
        <v>1.9</v>
      </c>
      <c r="D11" s="10">
        <f>D10*D6</f>
        <v>1.1000000000000001</v>
      </c>
      <c r="E11" s="10">
        <f>E10*E6</f>
        <v>0.23333333333333336</v>
      </c>
      <c r="F11" s="14"/>
      <c r="G11" s="14"/>
      <c r="H11" s="14"/>
      <c r="I11" s="14"/>
      <c r="J11" s="14"/>
      <c r="K11" s="14"/>
      <c r="L11" s="14"/>
      <c r="M11" s="14"/>
      <c r="N11" s="14"/>
      <c r="O11" s="14"/>
      <c r="P11" s="14"/>
      <c r="Q11" s="14"/>
      <c r="R11" s="14"/>
      <c r="T11" s="2" t="e">
        <f t="shared" si="0"/>
        <v>#DIV/0!</v>
      </c>
    </row>
    <row r="12" spans="1:20" x14ac:dyDescent="0.25">
      <c r="A12" s="9">
        <v>1</v>
      </c>
      <c r="B12" s="10" t="s">
        <v>728</v>
      </c>
      <c r="C12" s="10">
        <v>10</v>
      </c>
      <c r="D12" s="10">
        <v>10</v>
      </c>
      <c r="E12" s="10">
        <f>C12/3</f>
        <v>3.3333333333333335</v>
      </c>
      <c r="F12" s="14">
        <f>C13+D13+E13</f>
        <v>3.2333333333333334</v>
      </c>
      <c r="G12" s="14">
        <f t="shared" ref="G12:G26" si="1">F12*38.5/100</f>
        <v>1.2448333333333332</v>
      </c>
      <c r="H12" s="14">
        <f>F12*H6/100</f>
        <v>1.4097333333333333</v>
      </c>
      <c r="I12" s="14">
        <f>F12*I6/100</f>
        <v>3.2333333333333329</v>
      </c>
      <c r="J12" s="14">
        <f>F12*J6/100</f>
        <v>1.2448333333333332</v>
      </c>
      <c r="K12" s="14">
        <f t="shared" ref="K12:K26" si="2">F12+H12+I12+G12+J12</f>
        <v>10.366066666666665</v>
      </c>
      <c r="L12" s="14">
        <f>K12*29.69/100</f>
        <v>3.0776851933333331</v>
      </c>
      <c r="M12" s="14">
        <f>K12*1.5/100</f>
        <v>0.15549099999999996</v>
      </c>
      <c r="N12" s="14">
        <f>(K12+L12+M12+O12)*1.8/100</f>
        <v>0.24723423519479998</v>
      </c>
      <c r="O12" s="14">
        <f>(K12+L12+M12)*1/100</f>
        <v>0.13599242859999999</v>
      </c>
      <c r="P12" s="14">
        <f>K12+L12+M12+N12+O12</f>
        <v>13.982469523794798</v>
      </c>
      <c r="Q12" s="14">
        <f>P12*3/100</f>
        <v>0.41947408571384392</v>
      </c>
      <c r="R12" s="14">
        <f>P12+Q12</f>
        <v>14.401943609508642</v>
      </c>
      <c r="S12" s="15">
        <v>16.5</v>
      </c>
      <c r="T12" s="2">
        <f t="shared" si="0"/>
        <v>87.284506724294801</v>
      </c>
    </row>
    <row r="13" spans="1:20" x14ac:dyDescent="0.25">
      <c r="A13" s="9"/>
      <c r="B13" s="10" t="s">
        <v>729</v>
      </c>
      <c r="C13" s="10">
        <f>C12*C6</f>
        <v>1.9</v>
      </c>
      <c r="D13" s="10">
        <f>D12*D6</f>
        <v>1.1000000000000001</v>
      </c>
      <c r="E13" s="10">
        <f>E12*E6</f>
        <v>0.23333333333333336</v>
      </c>
      <c r="F13" s="14"/>
      <c r="G13" s="14"/>
      <c r="H13" s="14"/>
      <c r="I13" s="14"/>
      <c r="J13" s="14"/>
      <c r="K13" s="14"/>
      <c r="L13" s="14"/>
      <c r="M13" s="14"/>
      <c r="N13" s="16"/>
      <c r="O13" s="14"/>
      <c r="P13" s="14"/>
      <c r="Q13" s="14"/>
      <c r="R13" s="17"/>
      <c r="T13" s="2" t="e">
        <f t="shared" si="0"/>
        <v>#DIV/0!</v>
      </c>
    </row>
    <row r="14" spans="1:20" x14ac:dyDescent="0.25">
      <c r="A14" s="9">
        <v>1</v>
      </c>
      <c r="B14" s="10" t="s">
        <v>728</v>
      </c>
      <c r="C14" s="10">
        <v>15</v>
      </c>
      <c r="D14" s="10">
        <v>15</v>
      </c>
      <c r="E14" s="10">
        <f>C14/3</f>
        <v>5</v>
      </c>
      <c r="F14" s="14">
        <f>C15+D15+E15</f>
        <v>4.8499999999999996</v>
      </c>
      <c r="G14" s="14">
        <f t="shared" si="1"/>
        <v>1.8672499999999999</v>
      </c>
      <c r="H14" s="14">
        <f>F14*H6/100</f>
        <v>2.1145999999999998</v>
      </c>
      <c r="I14" s="17">
        <f>F14*I6/100</f>
        <v>4.8499999999999996</v>
      </c>
      <c r="J14" s="14">
        <f>F14*J6/100</f>
        <v>1.8672499999999999</v>
      </c>
      <c r="K14" s="14">
        <f t="shared" si="2"/>
        <v>15.549099999999999</v>
      </c>
      <c r="L14" s="14">
        <f>K14*29.08/100</f>
        <v>4.5216782799999997</v>
      </c>
      <c r="M14" s="14">
        <f>K14*1.5/100</f>
        <v>0.23323650000000001</v>
      </c>
      <c r="N14" s="14">
        <f>(K14+L14+M14+O14)*1.8/100</f>
        <v>0.36912698870039995</v>
      </c>
      <c r="O14" s="14">
        <f>(K14+L14+M14)*1/100</f>
        <v>0.20304014779999999</v>
      </c>
      <c r="P14" s="14">
        <f>K14+L14+M14+N14+O14</f>
        <v>20.8761819165004</v>
      </c>
      <c r="Q14" s="14">
        <f>P14*3/100</f>
        <v>0.62628545749501197</v>
      </c>
      <c r="R14" s="14">
        <f>P14+Q14</f>
        <v>21.502467373995412</v>
      </c>
      <c r="S14" s="15">
        <v>19.600000000000001</v>
      </c>
      <c r="T14" s="2">
        <f t="shared" si="0"/>
        <v>109.70646619385414</v>
      </c>
    </row>
    <row r="15" spans="1:20" x14ac:dyDescent="0.25">
      <c r="A15" s="9"/>
      <c r="B15" s="10" t="s">
        <v>730</v>
      </c>
      <c r="C15" s="10">
        <f>C14*C6</f>
        <v>2.85</v>
      </c>
      <c r="D15" s="10">
        <f>D14*D6</f>
        <v>1.65</v>
      </c>
      <c r="E15" s="10">
        <f>E14*E6</f>
        <v>0.35000000000000003</v>
      </c>
      <c r="F15" s="14"/>
      <c r="G15" s="14"/>
      <c r="H15" s="14"/>
      <c r="I15" s="14"/>
      <c r="J15" s="14"/>
      <c r="K15" s="14"/>
      <c r="L15" s="14"/>
      <c r="M15" s="14"/>
      <c r="N15" s="16"/>
      <c r="O15" s="14"/>
      <c r="P15" s="14"/>
      <c r="Q15" s="14"/>
      <c r="R15" s="17"/>
      <c r="T15" s="2" t="e">
        <f t="shared" si="0"/>
        <v>#DIV/0!</v>
      </c>
    </row>
    <row r="16" spans="1:20" x14ac:dyDescent="0.25">
      <c r="A16" s="9">
        <v>8</v>
      </c>
      <c r="B16" s="10" t="s">
        <v>728</v>
      </c>
      <c r="C16" s="10">
        <v>20</v>
      </c>
      <c r="D16" s="10">
        <v>20</v>
      </c>
      <c r="E16" s="10">
        <f>C16/3</f>
        <v>6.666666666666667</v>
      </c>
      <c r="F16" s="14">
        <f>C17+D17+E17</f>
        <v>6.4666666666666668</v>
      </c>
      <c r="G16" s="14">
        <f t="shared" si="1"/>
        <v>2.4896666666666665</v>
      </c>
      <c r="H16" s="14">
        <f>F16*H6/100</f>
        <v>2.8194666666666666</v>
      </c>
      <c r="I16" s="17">
        <f>F16*I6/100</f>
        <v>6.4666666666666659</v>
      </c>
      <c r="J16" s="14">
        <f>F16*J6/100</f>
        <v>2.4896666666666665</v>
      </c>
      <c r="K16" s="14">
        <f t="shared" si="2"/>
        <v>20.73213333333333</v>
      </c>
      <c r="L16" s="14">
        <f>K16*10.08/100</f>
        <v>2.0897990399999999</v>
      </c>
      <c r="M16" s="14">
        <f>K16*1.5/100</f>
        <v>0.31098199999999993</v>
      </c>
      <c r="N16" s="14">
        <f>(K16+L16+M16+O16)*1.8/100</f>
        <v>0.42055638330719991</v>
      </c>
      <c r="O16" s="14">
        <f>(K16+L16+M16)*1/100</f>
        <v>0.23132914373333327</v>
      </c>
      <c r="P16" s="14">
        <f>K16+L16+M16+N16+O16</f>
        <v>23.784799900373862</v>
      </c>
      <c r="Q16" s="14">
        <f>P16*3/100</f>
        <v>0.71354399701121596</v>
      </c>
      <c r="R16" s="14">
        <f>P16+Q16</f>
        <v>24.498343897385077</v>
      </c>
      <c r="S16" s="2">
        <v>18.5</v>
      </c>
      <c r="T16" s="2">
        <f t="shared" si="0"/>
        <v>132.42348052640583</v>
      </c>
    </row>
    <row r="17" spans="1:20" x14ac:dyDescent="0.25">
      <c r="A17" s="9"/>
      <c r="B17" s="10" t="s">
        <v>731</v>
      </c>
      <c r="C17" s="10">
        <f>C16*C6</f>
        <v>3.8</v>
      </c>
      <c r="D17" s="10">
        <f>D16*D6</f>
        <v>2.2000000000000002</v>
      </c>
      <c r="E17" s="10">
        <f>E16*E6</f>
        <v>0.46666666666666673</v>
      </c>
      <c r="F17" s="10"/>
      <c r="G17" s="14"/>
      <c r="H17" s="14"/>
      <c r="I17" s="14"/>
      <c r="J17" s="14"/>
      <c r="K17" s="14"/>
      <c r="L17" s="10"/>
      <c r="M17" s="14"/>
      <c r="N17" s="16"/>
      <c r="O17" s="14"/>
      <c r="P17" s="14"/>
      <c r="Q17" s="14"/>
      <c r="R17" s="14"/>
    </row>
    <row r="18" spans="1:20" x14ac:dyDescent="0.25">
      <c r="A18" s="9">
        <v>9</v>
      </c>
      <c r="B18" s="10" t="s">
        <v>732</v>
      </c>
      <c r="C18" s="10">
        <f>10*10</f>
        <v>100</v>
      </c>
      <c r="D18" s="10">
        <v>0</v>
      </c>
      <c r="E18" s="10">
        <f>C18/3</f>
        <v>33.333333333333336</v>
      </c>
      <c r="F18" s="14">
        <f>C19+D19+E19</f>
        <v>21.333333333333336</v>
      </c>
      <c r="G18" s="14">
        <f t="shared" si="1"/>
        <v>8.2133333333333329</v>
      </c>
      <c r="H18" s="14">
        <v>0</v>
      </c>
      <c r="I18" s="17">
        <f>F18*I6/100</f>
        <v>21.333333333333336</v>
      </c>
      <c r="J18" s="14">
        <f>F18*J6/100</f>
        <v>8.2133333333333329</v>
      </c>
      <c r="K18" s="14">
        <f t="shared" si="2"/>
        <v>59.093333333333334</v>
      </c>
      <c r="L18" s="14">
        <f>K18*50.3/100</f>
        <v>29.723946666666667</v>
      </c>
      <c r="M18" s="14">
        <f>K18*1.5/100</f>
        <v>0.88639999999999997</v>
      </c>
      <c r="N18" s="14">
        <f t="shared" ref="N18:N34" si="3">(K18+L18+M18+O18)*1.8/100</f>
        <v>1.6308129023999998</v>
      </c>
      <c r="O18" s="14">
        <f t="shared" ref="O18:O34" si="4">(K18+L18+M18)*1/100</f>
        <v>0.89703679999999997</v>
      </c>
      <c r="P18" s="14">
        <f>K18+L18+M18+N18+O18</f>
        <v>92.231529702399982</v>
      </c>
      <c r="Q18" s="14">
        <f>P18*3/100</f>
        <v>2.7669458910719995</v>
      </c>
      <c r="R18" s="14">
        <f>P18+Q18</f>
        <v>94.99847559347198</v>
      </c>
      <c r="S18" s="2">
        <v>12.4</v>
      </c>
      <c r="T18" s="2">
        <f>R18/S18*100</f>
        <v>766.1167386570321</v>
      </c>
    </row>
    <row r="19" spans="1:20" x14ac:dyDescent="0.25">
      <c r="A19" s="9"/>
      <c r="B19" s="10" t="s">
        <v>733</v>
      </c>
      <c r="C19" s="10">
        <f>C18*C6</f>
        <v>19</v>
      </c>
      <c r="D19" s="10">
        <f>D18*D6</f>
        <v>0</v>
      </c>
      <c r="E19" s="10">
        <f>E18*E6</f>
        <v>2.3333333333333339</v>
      </c>
      <c r="F19" s="10"/>
      <c r="G19" s="10"/>
      <c r="H19" s="10"/>
      <c r="I19" s="10"/>
      <c r="J19" s="10"/>
      <c r="K19" s="10"/>
      <c r="L19" s="10"/>
      <c r="M19" s="14"/>
      <c r="N19" s="16"/>
      <c r="O19" s="14"/>
      <c r="P19" s="14"/>
      <c r="Q19" s="14"/>
      <c r="R19" s="14"/>
      <c r="T19" s="2" t="e">
        <f t="shared" ref="T19:T34" si="5">R19/S19*100</f>
        <v>#DIV/0!</v>
      </c>
    </row>
    <row r="20" spans="1:20" x14ac:dyDescent="0.25">
      <c r="A20" s="9">
        <v>9</v>
      </c>
      <c r="B20" s="10" t="s">
        <v>734</v>
      </c>
      <c r="C20" s="10">
        <v>10</v>
      </c>
      <c r="D20" s="10">
        <v>0</v>
      </c>
      <c r="E20" s="10">
        <f>C20/3</f>
        <v>3.3333333333333335</v>
      </c>
      <c r="F20" s="14">
        <f>C21+D21+E21</f>
        <v>2.1333333333333333</v>
      </c>
      <c r="G20" s="14">
        <f t="shared" si="1"/>
        <v>0.82133333333333325</v>
      </c>
      <c r="H20" s="14">
        <v>0</v>
      </c>
      <c r="I20" s="17">
        <f>F20*I6/100</f>
        <v>2.1333333333333333</v>
      </c>
      <c r="J20" s="14">
        <f>F20*J6/100</f>
        <v>0.82133333333333325</v>
      </c>
      <c r="K20" s="14">
        <f t="shared" si="2"/>
        <v>5.9093333333333335</v>
      </c>
      <c r="L20" s="14">
        <f>K20*26.35/100</f>
        <v>1.5571093333333335</v>
      </c>
      <c r="M20" s="14">
        <f>K20*1.5/100</f>
        <v>8.864000000000001E-2</v>
      </c>
      <c r="N20" s="14">
        <f t="shared" si="3"/>
        <v>0.13735140288</v>
      </c>
      <c r="O20" s="14">
        <f t="shared" si="4"/>
        <v>7.5550826666666668E-2</v>
      </c>
      <c r="P20" s="14">
        <f>K20+L20+M20+N20+O20</f>
        <v>7.767984896213334</v>
      </c>
      <c r="Q20" s="14">
        <f>P20*3/100</f>
        <v>0.23303954688640002</v>
      </c>
      <c r="R20" s="14">
        <f>P20+Q20</f>
        <v>8.0010244430997339</v>
      </c>
      <c r="S20" s="2">
        <v>13.4</v>
      </c>
      <c r="T20" s="2">
        <f t="shared" si="5"/>
        <v>59.709137635072636</v>
      </c>
    </row>
    <row r="21" spans="1:20" x14ac:dyDescent="0.25">
      <c r="A21" s="9"/>
      <c r="B21" s="10" t="s">
        <v>735</v>
      </c>
      <c r="C21" s="10">
        <f>C20*C6</f>
        <v>1.9</v>
      </c>
      <c r="D21" s="10">
        <f>D20*D6</f>
        <v>0</v>
      </c>
      <c r="E21" s="10">
        <f>E20*E6</f>
        <v>0.23333333333333336</v>
      </c>
      <c r="F21" s="10"/>
      <c r="G21" s="10"/>
      <c r="H21" s="10"/>
      <c r="I21" s="10"/>
      <c r="J21" s="10"/>
      <c r="K21" s="10"/>
      <c r="L21" s="10"/>
      <c r="M21" s="14"/>
      <c r="N21" s="16"/>
      <c r="O21" s="14"/>
      <c r="P21" s="14"/>
      <c r="Q21" s="14"/>
      <c r="R21" s="14"/>
      <c r="T21" s="2" t="e">
        <f t="shared" si="5"/>
        <v>#DIV/0!</v>
      </c>
    </row>
    <row r="22" spans="1:20" x14ac:dyDescent="0.25">
      <c r="A22" s="9">
        <v>9</v>
      </c>
      <c r="B22" s="10" t="s">
        <v>1216</v>
      </c>
      <c r="C22" s="10">
        <v>30</v>
      </c>
      <c r="D22" s="10">
        <v>0</v>
      </c>
      <c r="E22" s="10">
        <f>C22/3</f>
        <v>10</v>
      </c>
      <c r="F22" s="14">
        <f>C23+D23+E23</f>
        <v>6.4</v>
      </c>
      <c r="G22" s="14">
        <f t="shared" si="1"/>
        <v>2.464</v>
      </c>
      <c r="H22" s="14">
        <f>F22*H6/100</f>
        <v>2.7904</v>
      </c>
      <c r="I22" s="17">
        <f>F22*I6/100</f>
        <v>6.4</v>
      </c>
      <c r="J22" s="14">
        <f>F22*J6/100</f>
        <v>2.464</v>
      </c>
      <c r="K22" s="14">
        <f t="shared" si="2"/>
        <v>20.5184</v>
      </c>
      <c r="L22" s="14">
        <f>K22*29.65/100</f>
        <v>6.0837055999999992</v>
      </c>
      <c r="M22" s="14">
        <f t="shared" ref="M22:M34" si="6">K22*1.5/100</f>
        <v>0.30777599999999999</v>
      </c>
      <c r="N22" s="14">
        <f t="shared" si="3"/>
        <v>0.48922164748800001</v>
      </c>
      <c r="O22" s="14">
        <f t="shared" si="4"/>
        <v>0.26909881599999996</v>
      </c>
      <c r="P22" s="14">
        <f t="shared" ref="P22:P34" si="7">K22+L22+M22+N22+O22</f>
        <v>27.668202063488</v>
      </c>
      <c r="Q22" s="14">
        <f>P22*3/100</f>
        <v>0.83004606190464003</v>
      </c>
      <c r="R22" s="14">
        <f t="shared" ref="R22:R34" si="8">P22+Q22</f>
        <v>28.498248125392639</v>
      </c>
      <c r="S22" s="2">
        <v>25.8</v>
      </c>
      <c r="T22" s="2">
        <f t="shared" si="5"/>
        <v>110.45832606741332</v>
      </c>
    </row>
    <row r="23" spans="1:20" x14ac:dyDescent="0.25">
      <c r="A23" s="9"/>
      <c r="B23" s="10" t="s">
        <v>1217</v>
      </c>
      <c r="C23" s="10">
        <f>C22*C6</f>
        <v>5.7</v>
      </c>
      <c r="D23" s="10">
        <f>D22*D6</f>
        <v>0</v>
      </c>
      <c r="E23" s="10">
        <f>E22*E6</f>
        <v>0.70000000000000007</v>
      </c>
      <c r="F23" s="10"/>
      <c r="G23" s="10"/>
      <c r="H23" s="10"/>
      <c r="I23" s="10"/>
      <c r="J23" s="10"/>
      <c r="K23" s="10"/>
      <c r="L23" s="10"/>
      <c r="M23" s="14"/>
      <c r="N23" s="14"/>
      <c r="O23" s="14"/>
      <c r="P23" s="14"/>
      <c r="Q23" s="14"/>
      <c r="R23" s="14"/>
      <c r="T23" s="2" t="e">
        <f t="shared" si="5"/>
        <v>#DIV/0!</v>
      </c>
    </row>
    <row r="24" spans="1:20" x14ac:dyDescent="0.25">
      <c r="A24" s="9">
        <v>9</v>
      </c>
      <c r="B24" s="10" t="s">
        <v>1218</v>
      </c>
      <c r="C24" s="10">
        <v>20</v>
      </c>
      <c r="D24" s="10">
        <v>20</v>
      </c>
      <c r="E24" s="10">
        <f>C24/3</f>
        <v>6.666666666666667</v>
      </c>
      <c r="F24" s="14">
        <f>C25+D25+E25</f>
        <v>6.4666666666666668</v>
      </c>
      <c r="G24" s="14">
        <f t="shared" si="1"/>
        <v>2.4896666666666665</v>
      </c>
      <c r="H24" s="14">
        <f>F24*H6/100</f>
        <v>2.8194666666666666</v>
      </c>
      <c r="I24" s="17">
        <f>F24*I6/100</f>
        <v>6.4666666666666659</v>
      </c>
      <c r="J24" s="14">
        <f>F24*J6/100</f>
        <v>2.4896666666666665</v>
      </c>
      <c r="K24" s="14">
        <f t="shared" si="2"/>
        <v>20.73213333333333</v>
      </c>
      <c r="L24" s="14">
        <f>K24*21/100</f>
        <v>4.3537479999999995</v>
      </c>
      <c r="M24" s="14">
        <f t="shared" si="6"/>
        <v>0.31098199999999993</v>
      </c>
      <c r="N24" s="14">
        <f t="shared" si="3"/>
        <v>0.46171497539999989</v>
      </c>
      <c r="O24" s="14">
        <f t="shared" si="4"/>
        <v>0.2539686333333333</v>
      </c>
      <c r="P24" s="14">
        <f t="shared" si="7"/>
        <v>26.112546942066661</v>
      </c>
      <c r="Q24" s="14">
        <f>P24*3/100</f>
        <v>0.78337640826199983</v>
      </c>
      <c r="R24" s="14">
        <f t="shared" si="8"/>
        <v>26.895923350328662</v>
      </c>
      <c r="S24" s="2">
        <v>20.6</v>
      </c>
      <c r="T24" s="2">
        <f t="shared" si="5"/>
        <v>130.5627347103333</v>
      </c>
    </row>
    <row r="25" spans="1:20" x14ac:dyDescent="0.25">
      <c r="A25" s="9"/>
      <c r="B25" s="10" t="s">
        <v>1219</v>
      </c>
      <c r="C25" s="10">
        <f>C24*C6</f>
        <v>3.8</v>
      </c>
      <c r="D25" s="10">
        <f>D24*D6</f>
        <v>2.2000000000000002</v>
      </c>
      <c r="E25" s="10">
        <f>E24*E6</f>
        <v>0.46666666666666673</v>
      </c>
      <c r="F25" s="10"/>
      <c r="G25" s="10"/>
      <c r="H25" s="10"/>
      <c r="I25" s="10"/>
      <c r="J25" s="10"/>
      <c r="K25" s="10"/>
      <c r="L25" s="14"/>
      <c r="M25" s="14"/>
      <c r="N25" s="14"/>
      <c r="O25" s="14"/>
      <c r="P25" s="14"/>
      <c r="Q25" s="14"/>
      <c r="R25" s="14"/>
      <c r="T25" s="2" t="e">
        <f t="shared" si="5"/>
        <v>#DIV/0!</v>
      </c>
    </row>
    <row r="26" spans="1:20" x14ac:dyDescent="0.25">
      <c r="A26" s="9">
        <v>9</v>
      </c>
      <c r="B26" s="10" t="s">
        <v>911</v>
      </c>
      <c r="C26" s="10">
        <v>40</v>
      </c>
      <c r="D26" s="10">
        <v>40</v>
      </c>
      <c r="E26" s="10">
        <f>C26/3</f>
        <v>13.333333333333334</v>
      </c>
      <c r="F26" s="14">
        <f>C27+D27+E27</f>
        <v>12.933333333333334</v>
      </c>
      <c r="G26" s="14">
        <f t="shared" si="1"/>
        <v>4.9793333333333329</v>
      </c>
      <c r="H26" s="14">
        <f>F26*H6/100</f>
        <v>5.6389333333333331</v>
      </c>
      <c r="I26" s="17">
        <f>F26*I6/100</f>
        <v>12.933333333333332</v>
      </c>
      <c r="J26" s="14">
        <f>F26*J6/100</f>
        <v>4.9793333333333329</v>
      </c>
      <c r="K26" s="14">
        <f t="shared" si="2"/>
        <v>41.46426666666666</v>
      </c>
      <c r="L26" s="14">
        <f>K26*29.67/100</f>
        <v>12.302447919999999</v>
      </c>
      <c r="M26" s="14">
        <f t="shared" si="6"/>
        <v>0.62196399999999985</v>
      </c>
      <c r="N26" s="14">
        <f t="shared" si="3"/>
        <v>0.98878617670559987</v>
      </c>
      <c r="O26" s="14">
        <f t="shared" si="4"/>
        <v>0.54388678586666661</v>
      </c>
      <c r="P26" s="14">
        <f t="shared" si="7"/>
        <v>55.921351549238928</v>
      </c>
      <c r="Q26" s="14">
        <f>P26*3/100</f>
        <v>1.677640546477168</v>
      </c>
      <c r="R26" s="14">
        <f t="shared" si="8"/>
        <v>57.598992095716099</v>
      </c>
      <c r="S26" s="2">
        <v>51.5</v>
      </c>
      <c r="T26" s="2">
        <f t="shared" si="5"/>
        <v>111.84270309847786</v>
      </c>
    </row>
    <row r="27" spans="1:20" x14ac:dyDescent="0.25">
      <c r="A27" s="9"/>
      <c r="B27" s="10" t="s">
        <v>1220</v>
      </c>
      <c r="C27" s="10">
        <f>C26*C6</f>
        <v>7.6</v>
      </c>
      <c r="D27" s="10">
        <f>D26*D6</f>
        <v>4.4000000000000004</v>
      </c>
      <c r="E27" s="10">
        <f>E26*E6</f>
        <v>0.93333333333333346</v>
      </c>
      <c r="F27" s="10"/>
      <c r="G27" s="10"/>
      <c r="H27" s="10"/>
      <c r="I27" s="10"/>
      <c r="J27" s="10"/>
      <c r="K27" s="10"/>
      <c r="L27" s="10"/>
      <c r="M27" s="10"/>
      <c r="N27" s="10"/>
      <c r="O27" s="10"/>
      <c r="P27" s="10"/>
      <c r="Q27" s="10"/>
      <c r="R27" s="14"/>
      <c r="T27" s="2" t="e">
        <f t="shared" si="5"/>
        <v>#DIV/0!</v>
      </c>
    </row>
    <row r="28" spans="1:20" x14ac:dyDescent="0.25">
      <c r="A28" s="9">
        <v>9</v>
      </c>
      <c r="B28" s="10" t="s">
        <v>1221</v>
      </c>
      <c r="C28" s="10">
        <v>20</v>
      </c>
      <c r="D28" s="10">
        <v>20</v>
      </c>
      <c r="E28" s="10">
        <f>C28/3</f>
        <v>6.666666666666667</v>
      </c>
      <c r="F28" s="14">
        <f>C29+D29+E29</f>
        <v>6.4666666666666668</v>
      </c>
      <c r="G28" s="14">
        <f>F28*38.5/100</f>
        <v>2.4896666666666665</v>
      </c>
      <c r="H28" s="14">
        <f>F28*H6/100</f>
        <v>2.8194666666666666</v>
      </c>
      <c r="I28" s="17">
        <f>F28*I6/100</f>
        <v>6.4666666666666659</v>
      </c>
      <c r="J28" s="14">
        <f>F28*J6/100</f>
        <v>2.4896666666666665</v>
      </c>
      <c r="K28" s="14">
        <f>F28+H28+I28+G28+J28</f>
        <v>20.73213333333333</v>
      </c>
      <c r="L28" s="14">
        <f>K28*29.65/100</f>
        <v>6.1470775333333325</v>
      </c>
      <c r="M28" s="14">
        <f t="shared" si="6"/>
        <v>0.31098199999999993</v>
      </c>
      <c r="N28" s="14">
        <f t="shared" si="3"/>
        <v>0.49431770631599986</v>
      </c>
      <c r="O28" s="14">
        <f t="shared" si="4"/>
        <v>0.27190192866666663</v>
      </c>
      <c r="P28" s="14">
        <f t="shared" si="7"/>
        <v>27.956412501649325</v>
      </c>
      <c r="Q28" s="14">
        <f>P28*3/100</f>
        <v>0.8386923750494798</v>
      </c>
      <c r="R28" s="14">
        <f t="shared" si="8"/>
        <v>28.795104876698804</v>
      </c>
      <c r="S28" s="2">
        <v>43.4</v>
      </c>
      <c r="T28" s="2">
        <f t="shared" si="5"/>
        <v>66.348167918660835</v>
      </c>
    </row>
    <row r="29" spans="1:20" x14ac:dyDescent="0.25">
      <c r="A29" s="9"/>
      <c r="B29" s="10" t="s">
        <v>1222</v>
      </c>
      <c r="C29" s="10">
        <f>C28*C6</f>
        <v>3.8</v>
      </c>
      <c r="D29" s="10">
        <f>D28*D6</f>
        <v>2.2000000000000002</v>
      </c>
      <c r="E29" s="10">
        <f>E28*E6</f>
        <v>0.46666666666666673</v>
      </c>
      <c r="F29" s="10"/>
      <c r="G29" s="10"/>
      <c r="H29" s="10"/>
      <c r="I29" s="10"/>
      <c r="J29" s="10"/>
      <c r="K29" s="10"/>
      <c r="L29" s="10"/>
      <c r="M29" s="10"/>
      <c r="N29" s="10"/>
      <c r="O29" s="10"/>
      <c r="P29" s="10"/>
      <c r="Q29" s="10"/>
      <c r="R29" s="14"/>
      <c r="T29" s="2" t="e">
        <f t="shared" si="5"/>
        <v>#DIV/0!</v>
      </c>
    </row>
    <row r="30" spans="1:20" ht="13.5" customHeight="1" x14ac:dyDescent="0.25">
      <c r="A30" s="9">
        <v>9</v>
      </c>
      <c r="B30" s="10" t="s">
        <v>1223</v>
      </c>
      <c r="C30" s="10">
        <v>30</v>
      </c>
      <c r="D30" s="10">
        <v>30</v>
      </c>
      <c r="E30" s="10">
        <f>C30/3</f>
        <v>10</v>
      </c>
      <c r="F30" s="14">
        <f>C31+D31+E31</f>
        <v>9.6999999999999993</v>
      </c>
      <c r="G30" s="14">
        <f>F30*38.5/100</f>
        <v>3.7344999999999997</v>
      </c>
      <c r="H30" s="14">
        <v>0</v>
      </c>
      <c r="I30" s="17">
        <f>F30*I6/100</f>
        <v>9.6999999999999993</v>
      </c>
      <c r="J30" s="14">
        <f>F30*J6/100</f>
        <v>3.7344999999999997</v>
      </c>
      <c r="K30" s="14">
        <f>F30+H30+I30+G30+J30</f>
        <v>26.869</v>
      </c>
      <c r="L30" s="14">
        <f>K30*28.52/100</f>
        <v>7.6630387999999989</v>
      </c>
      <c r="M30" s="14">
        <f t="shared" si="6"/>
        <v>0.40303499999999998</v>
      </c>
      <c r="N30" s="14">
        <f t="shared" si="3"/>
        <v>0.63511964168399992</v>
      </c>
      <c r="O30" s="14">
        <f t="shared" si="4"/>
        <v>0.34935073799999999</v>
      </c>
      <c r="P30" s="14">
        <f t="shared" si="7"/>
        <v>35.919544179683996</v>
      </c>
      <c r="Q30" s="14">
        <f>P30*3/100</f>
        <v>1.0775863253905198</v>
      </c>
      <c r="R30" s="14">
        <f t="shared" si="8"/>
        <v>36.997130505074516</v>
      </c>
      <c r="S30" s="2">
        <v>38.1</v>
      </c>
      <c r="T30" s="2">
        <f t="shared" si="5"/>
        <v>97.105329409644398</v>
      </c>
    </row>
    <row r="31" spans="1:20" x14ac:dyDescent="0.25">
      <c r="A31" s="9"/>
      <c r="B31" s="10" t="s">
        <v>906</v>
      </c>
      <c r="C31" s="10">
        <f>C30*C6</f>
        <v>5.7</v>
      </c>
      <c r="D31" s="10">
        <f>D30*D6</f>
        <v>3.3</v>
      </c>
      <c r="E31" s="10">
        <f>E30*E6</f>
        <v>0.70000000000000007</v>
      </c>
      <c r="F31" s="10"/>
      <c r="G31" s="10"/>
      <c r="H31" s="10"/>
      <c r="I31" s="10"/>
      <c r="J31" s="10"/>
      <c r="K31" s="10"/>
      <c r="L31" s="10"/>
      <c r="M31" s="10"/>
      <c r="N31" s="10"/>
      <c r="O31" s="10"/>
      <c r="P31" s="10"/>
      <c r="Q31" s="10"/>
      <c r="R31" s="14"/>
      <c r="T31" s="2" t="e">
        <f t="shared" si="5"/>
        <v>#DIV/0!</v>
      </c>
    </row>
    <row r="32" spans="1:20" ht="13.5" customHeight="1" x14ac:dyDescent="0.25">
      <c r="A32" s="9">
        <v>9</v>
      </c>
      <c r="B32" s="10" t="s">
        <v>1224</v>
      </c>
      <c r="C32" s="10">
        <v>0</v>
      </c>
      <c r="D32" s="10">
        <v>5</v>
      </c>
      <c r="E32" s="10">
        <f>C32/3</f>
        <v>0</v>
      </c>
      <c r="F32" s="14">
        <f>C33+D33+E33</f>
        <v>0.55000000000000004</v>
      </c>
      <c r="G32" s="14">
        <f>F32*38.5/100</f>
        <v>0.21174999999999999</v>
      </c>
      <c r="H32" s="14">
        <f>F32*H6/100</f>
        <v>0.23980000000000004</v>
      </c>
      <c r="I32" s="17">
        <f>F32*I6/100</f>
        <v>0.55000000000000004</v>
      </c>
      <c r="J32" s="14">
        <f>F32*J6/100</f>
        <v>0.21174999999999999</v>
      </c>
      <c r="K32" s="14">
        <f>F32+H32+I32+G32+J32</f>
        <v>1.7633000000000001</v>
      </c>
      <c r="L32" s="14">
        <f>K32*27.19/100</f>
        <v>0.47944127000000003</v>
      </c>
      <c r="M32" s="14">
        <f t="shared" si="6"/>
        <v>2.6449500000000001E-2</v>
      </c>
      <c r="N32" s="14">
        <f t="shared" si="3"/>
        <v>4.1253888198600007E-2</v>
      </c>
      <c r="O32" s="14">
        <f t="shared" si="4"/>
        <v>2.2691907700000003E-2</v>
      </c>
      <c r="P32" s="14">
        <f t="shared" si="7"/>
        <v>2.3331365658986005</v>
      </c>
      <c r="Q32" s="14">
        <f>P32*3/100</f>
        <v>6.999409697695802E-2</v>
      </c>
      <c r="R32" s="14">
        <f t="shared" si="8"/>
        <v>2.4031306628755584</v>
      </c>
      <c r="T32" s="2" t="e">
        <f t="shared" si="5"/>
        <v>#DIV/0!</v>
      </c>
    </row>
    <row r="33" spans="1:20" x14ac:dyDescent="0.25">
      <c r="A33" s="9"/>
      <c r="B33" s="10"/>
      <c r="C33" s="10">
        <f>C32*C6</f>
        <v>0</v>
      </c>
      <c r="D33" s="10">
        <f>D32*D6</f>
        <v>0.55000000000000004</v>
      </c>
      <c r="E33" s="10">
        <f>E32*E6</f>
        <v>0</v>
      </c>
      <c r="F33" s="10"/>
      <c r="G33" s="10"/>
      <c r="H33" s="14"/>
      <c r="I33" s="10"/>
      <c r="J33" s="10"/>
      <c r="K33" s="10"/>
      <c r="L33" s="10"/>
      <c r="M33" s="10"/>
      <c r="N33" s="10"/>
      <c r="O33" s="10"/>
      <c r="P33" s="10"/>
      <c r="Q33" s="10"/>
      <c r="R33" s="14"/>
      <c r="T33" s="2" t="e">
        <f t="shared" si="5"/>
        <v>#DIV/0!</v>
      </c>
    </row>
    <row r="34" spans="1:20" ht="13.5" customHeight="1" x14ac:dyDescent="0.25">
      <c r="A34" s="9">
        <v>9</v>
      </c>
      <c r="B34" s="10" t="s">
        <v>1225</v>
      </c>
      <c r="C34" s="10">
        <v>15</v>
      </c>
      <c r="D34" s="10">
        <v>5</v>
      </c>
      <c r="E34" s="10">
        <f>C34/3</f>
        <v>5</v>
      </c>
      <c r="F34" s="14">
        <f>C35+D35+E35</f>
        <v>3.7500000000000004</v>
      </c>
      <c r="G34" s="14">
        <f>F34*38.5/100</f>
        <v>1.4437500000000003</v>
      </c>
      <c r="H34" s="14">
        <f>F34*H6/100</f>
        <v>1.6350000000000002</v>
      </c>
      <c r="I34" s="17">
        <f>F34*I6/100</f>
        <v>3.7500000000000004</v>
      </c>
      <c r="J34" s="14">
        <f>F32*J6/100</f>
        <v>0.21174999999999999</v>
      </c>
      <c r="K34" s="14">
        <f>F34+H34+I34+G34+J36</f>
        <v>12.022500000000001</v>
      </c>
      <c r="L34" s="14">
        <f>K34*27.91/100</f>
        <v>3.3554797500000002</v>
      </c>
      <c r="M34" s="14">
        <f t="shared" si="6"/>
        <v>0.18033750000000001</v>
      </c>
      <c r="N34" s="14">
        <f t="shared" si="3"/>
        <v>0.28285020760500001</v>
      </c>
      <c r="O34" s="14">
        <f t="shared" si="4"/>
        <v>0.15558317250000001</v>
      </c>
      <c r="P34" s="14">
        <f t="shared" si="7"/>
        <v>15.996750630105002</v>
      </c>
      <c r="Q34" s="14">
        <f>P34*3/100</f>
        <v>0.47990251890315005</v>
      </c>
      <c r="R34" s="14">
        <f t="shared" si="8"/>
        <v>16.47665314900815</v>
      </c>
      <c r="T34" s="2" t="e">
        <f t="shared" si="5"/>
        <v>#DIV/0!</v>
      </c>
    </row>
    <row r="35" spans="1:20" x14ac:dyDescent="0.25">
      <c r="A35" s="9"/>
      <c r="B35" s="10" t="s">
        <v>1226</v>
      </c>
      <c r="C35" s="10">
        <f>C34*C6</f>
        <v>2.85</v>
      </c>
      <c r="D35" s="10">
        <f>D34*D6</f>
        <v>0.55000000000000004</v>
      </c>
      <c r="E35" s="10">
        <f>E34*E6</f>
        <v>0.35000000000000003</v>
      </c>
      <c r="F35" s="10"/>
      <c r="G35" s="10"/>
      <c r="H35" s="14"/>
      <c r="I35" s="10"/>
      <c r="J35" s="10"/>
      <c r="K35" s="10"/>
      <c r="L35" s="10"/>
      <c r="M35" s="10"/>
      <c r="N35" s="10"/>
      <c r="O35" s="10"/>
      <c r="P35" s="10"/>
      <c r="Q35" s="10"/>
      <c r="R35" s="14"/>
      <c r="T35" s="2" t="e">
        <f>R35/S35*100</f>
        <v>#DIV/0!</v>
      </c>
    </row>
    <row r="36" spans="1:20" ht="13.5" customHeight="1" x14ac:dyDescent="0.25">
      <c r="A36" s="9">
        <v>9</v>
      </c>
      <c r="B36" s="10" t="s">
        <v>1227</v>
      </c>
      <c r="C36" s="10">
        <v>15</v>
      </c>
      <c r="D36" s="10">
        <v>5</v>
      </c>
      <c r="E36" s="10">
        <f>C36/3</f>
        <v>5</v>
      </c>
      <c r="F36" s="14">
        <f>C37+D37+E37</f>
        <v>3.7500000000000004</v>
      </c>
      <c r="G36" s="14">
        <f>F36*38.5/100</f>
        <v>1.4437500000000003</v>
      </c>
      <c r="H36" s="14">
        <f>F36*H6/100</f>
        <v>1.6350000000000002</v>
      </c>
      <c r="I36" s="17">
        <f>F36*I6/100</f>
        <v>3.7500000000000004</v>
      </c>
      <c r="J36" s="14">
        <f>F34*J6/100</f>
        <v>1.4437500000000003</v>
      </c>
      <c r="K36" s="14">
        <f>F36+H36+I36+G36+J38</f>
        <v>10.578750000000001</v>
      </c>
      <c r="L36" s="14">
        <f>K36*27.91/100</f>
        <v>2.9525291250000003</v>
      </c>
      <c r="M36" s="14">
        <f>K36*1.5/100</f>
        <v>0.15868125000000002</v>
      </c>
      <c r="N36" s="14">
        <f>(K36+L36+M36+O36)*1.8/100</f>
        <v>0.24888347961750004</v>
      </c>
      <c r="O36" s="14">
        <f>(K36+L36+M36)*1/100</f>
        <v>0.13689960375000002</v>
      </c>
      <c r="P36" s="14">
        <f>K36+L36+M36+N36+O36</f>
        <v>14.075743458367503</v>
      </c>
      <c r="Q36" s="14">
        <f>P36*3/100</f>
        <v>0.42227230375102509</v>
      </c>
      <c r="R36" s="14">
        <f>P36+Q36</f>
        <v>14.498015762118529</v>
      </c>
      <c r="T36" s="2" t="e">
        <f>R36/S36*100</f>
        <v>#DIV/0!</v>
      </c>
    </row>
    <row r="37" spans="1:20" x14ac:dyDescent="0.25">
      <c r="A37" s="9"/>
      <c r="B37" s="10" t="s">
        <v>916</v>
      </c>
      <c r="C37" s="10">
        <f>C36*C6</f>
        <v>2.85</v>
      </c>
      <c r="D37" s="10">
        <f>D36*D6</f>
        <v>0.55000000000000004</v>
      </c>
      <c r="E37" s="10">
        <f>E36*E6</f>
        <v>0.35000000000000003</v>
      </c>
      <c r="F37" s="10"/>
      <c r="G37" s="10"/>
      <c r="H37" s="14"/>
      <c r="I37" s="10"/>
      <c r="J37" s="10"/>
      <c r="K37" s="10"/>
      <c r="L37" s="10"/>
      <c r="M37" s="10"/>
      <c r="N37" s="10"/>
      <c r="O37" s="10"/>
      <c r="P37" s="10"/>
      <c r="Q37" s="10"/>
      <c r="R37" s="14"/>
      <c r="T37" s="2" t="e">
        <f>R37/S37*100</f>
        <v>#DIV/0!</v>
      </c>
    </row>
    <row r="57" spans="7:11" x14ac:dyDescent="0.25">
      <c r="G57" s="10"/>
      <c r="H57" s="14"/>
      <c r="I57" s="10"/>
      <c r="J57" s="10"/>
      <c r="K57" s="10"/>
    </row>
    <row r="58" spans="7:11" x14ac:dyDescent="0.25">
      <c r="G58" s="14">
        <f>F58*38.5/100</f>
        <v>0</v>
      </c>
      <c r="H58" s="14">
        <f>F58*H6/100</f>
        <v>0</v>
      </c>
      <c r="I58" s="17">
        <f>F58*I6/100</f>
        <v>0</v>
      </c>
      <c r="J58" s="14">
        <f>F58*J6/100</f>
        <v>0</v>
      </c>
      <c r="K58" s="14">
        <f>F58+H58+I58+G58+J58</f>
        <v>0</v>
      </c>
    </row>
    <row r="59" spans="7:11" x14ac:dyDescent="0.25">
      <c r="G59" s="10"/>
      <c r="H59" s="14"/>
      <c r="I59" s="10"/>
      <c r="J59" s="10"/>
      <c r="K59" s="10"/>
    </row>
    <row r="60" spans="7:11" x14ac:dyDescent="0.25">
      <c r="G60" s="14">
        <f t="shared" ref="G60:G72" si="9">F60*38.5/100</f>
        <v>0</v>
      </c>
      <c r="H60" s="14">
        <f>F60*H6/100</f>
        <v>0</v>
      </c>
      <c r="I60" s="17">
        <f>F60*I6/100</f>
        <v>0</v>
      </c>
      <c r="J60" s="14">
        <f>F60*J6/100</f>
        <v>0</v>
      </c>
      <c r="K60" s="14">
        <f t="shared" ref="K60:K72" si="10">F60+H60+I60+G60+J60</f>
        <v>0</v>
      </c>
    </row>
    <row r="61" spans="7:11" x14ac:dyDescent="0.25">
      <c r="G61" s="10"/>
      <c r="H61" s="14"/>
      <c r="I61" s="10"/>
      <c r="J61" s="10"/>
      <c r="K61" s="10"/>
    </row>
    <row r="62" spans="7:11" x14ac:dyDescent="0.25">
      <c r="G62" s="14">
        <f t="shared" si="9"/>
        <v>0</v>
      </c>
      <c r="H62" s="14">
        <f>F62*H6/100</f>
        <v>0</v>
      </c>
      <c r="I62" s="17">
        <f>F62*I6/100</f>
        <v>0</v>
      </c>
      <c r="J62" s="14">
        <f>F62*J6/100</f>
        <v>0</v>
      </c>
      <c r="K62" s="14">
        <f t="shared" si="10"/>
        <v>0</v>
      </c>
    </row>
    <row r="63" spans="7:11" x14ac:dyDescent="0.25">
      <c r="G63" s="10"/>
      <c r="H63" s="14"/>
      <c r="I63" s="10"/>
      <c r="J63" s="10"/>
      <c r="K63" s="10"/>
    </row>
    <row r="64" spans="7:11" x14ac:dyDescent="0.25">
      <c r="G64" s="14">
        <f t="shared" si="9"/>
        <v>0</v>
      </c>
      <c r="H64" s="14">
        <v>0</v>
      </c>
      <c r="I64" s="17">
        <f>F64*I6/100</f>
        <v>0</v>
      </c>
      <c r="J64" s="14">
        <f>F64*J6/100</f>
        <v>0</v>
      </c>
      <c r="K64" s="14">
        <f t="shared" si="10"/>
        <v>0</v>
      </c>
    </row>
    <row r="65" spans="7:11" x14ac:dyDescent="0.25">
      <c r="G65" s="10"/>
      <c r="H65" s="14"/>
      <c r="I65" s="10"/>
      <c r="J65" s="10"/>
      <c r="K65" s="10"/>
    </row>
    <row r="66" spans="7:11" x14ac:dyDescent="0.25">
      <c r="G66" s="14">
        <f t="shared" si="9"/>
        <v>0</v>
      </c>
      <c r="H66" s="14">
        <v>0</v>
      </c>
      <c r="I66" s="17">
        <f>F66*I6/100</f>
        <v>0</v>
      </c>
      <c r="J66" s="14">
        <f>F66*J6/100</f>
        <v>0</v>
      </c>
      <c r="K66" s="14">
        <f t="shared" si="10"/>
        <v>0</v>
      </c>
    </row>
    <row r="67" spans="7:11" x14ac:dyDescent="0.25">
      <c r="G67" s="10"/>
      <c r="H67" s="14"/>
      <c r="I67" s="10"/>
      <c r="J67" s="10"/>
      <c r="K67" s="10"/>
    </row>
    <row r="68" spans="7:11" x14ac:dyDescent="0.25">
      <c r="G68" s="14">
        <f t="shared" si="9"/>
        <v>0</v>
      </c>
      <c r="H68" s="14">
        <v>0</v>
      </c>
      <c r="I68" s="17">
        <f>F68*I6/100</f>
        <v>0</v>
      </c>
      <c r="J68" s="14">
        <f>F68*J6/100</f>
        <v>0</v>
      </c>
      <c r="K68" s="14">
        <f t="shared" si="10"/>
        <v>0</v>
      </c>
    </row>
    <row r="69" spans="7:11" x14ac:dyDescent="0.25">
      <c r="G69" s="10"/>
      <c r="H69" s="14"/>
      <c r="I69" s="10"/>
      <c r="J69" s="10"/>
      <c r="K69" s="10"/>
    </row>
    <row r="70" spans="7:11" x14ac:dyDescent="0.25">
      <c r="G70" s="14">
        <f t="shared" si="9"/>
        <v>0</v>
      </c>
      <c r="H70" s="14">
        <v>0</v>
      </c>
      <c r="I70" s="17">
        <f>F70*I6/100</f>
        <v>0</v>
      </c>
      <c r="J70" s="14">
        <f>F70*J6/100</f>
        <v>0</v>
      </c>
      <c r="K70" s="14">
        <f t="shared" si="10"/>
        <v>0</v>
      </c>
    </row>
    <row r="71" spans="7:11" x14ac:dyDescent="0.25">
      <c r="G71" s="10"/>
      <c r="H71" s="14"/>
      <c r="I71" s="10"/>
      <c r="J71" s="10"/>
      <c r="K71" s="10"/>
    </row>
    <row r="72" spans="7:11" x14ac:dyDescent="0.25">
      <c r="G72" s="14">
        <f t="shared" si="9"/>
        <v>0</v>
      </c>
      <c r="H72" s="14">
        <v>0</v>
      </c>
      <c r="I72" s="17">
        <f>F72*I6/100</f>
        <v>0</v>
      </c>
      <c r="J72" s="14">
        <f>F72*J6/100</f>
        <v>0</v>
      </c>
      <c r="K72" s="14">
        <f t="shared" si="10"/>
        <v>0</v>
      </c>
    </row>
    <row r="73" spans="7:11" x14ac:dyDescent="0.25">
      <c r="G73" s="10"/>
      <c r="H73" s="14"/>
      <c r="I73" s="10"/>
      <c r="J73" s="10"/>
      <c r="K73" s="10"/>
    </row>
  </sheetData>
  <phoneticPr fontId="0"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4"/>
  <sheetViews>
    <sheetView view="pageBreakPreview" zoomScaleNormal="100" zoomScaleSheetLayoutView="100" workbookViewId="0">
      <pane xSplit="3" ySplit="3" topLeftCell="D4" activePane="bottomRight" state="frozen"/>
      <selection pane="topRight" activeCell="C1" sqref="C1"/>
      <selection pane="bottomLeft" activeCell="A8" sqref="A8"/>
      <selection pane="bottomRight" activeCell="B7" sqref="B7:F7"/>
    </sheetView>
  </sheetViews>
  <sheetFormatPr defaultColWidth="9.109375" defaultRowHeight="13.2" x14ac:dyDescent="0.25"/>
  <cols>
    <col min="1" max="1" width="13" style="69" customWidth="1"/>
    <col min="2" max="2" width="10.44140625" style="69" customWidth="1"/>
    <col min="3" max="3" width="38.33203125" style="69" customWidth="1"/>
    <col min="4" max="4" width="12.33203125" style="69" customWidth="1"/>
    <col min="5" max="5" width="14.5546875" style="69" customWidth="1"/>
    <col min="6" max="6" width="13.109375" style="89" customWidth="1"/>
    <col min="7" max="16384" width="9.109375" style="44"/>
  </cols>
  <sheetData>
    <row r="1" spans="1:45" ht="35.25" customHeight="1" x14ac:dyDescent="0.25">
      <c r="A1" s="336" t="s">
        <v>52</v>
      </c>
      <c r="B1" s="336"/>
      <c r="C1" s="336"/>
      <c r="D1" s="336"/>
      <c r="E1" s="336"/>
      <c r="F1" s="336"/>
    </row>
    <row r="2" spans="1:45" ht="13.8" x14ac:dyDescent="0.25">
      <c r="A2" s="58"/>
      <c r="B2" s="58"/>
      <c r="C2" s="70"/>
      <c r="D2" s="70"/>
      <c r="E2" s="58"/>
    </row>
    <row r="3" spans="1:45" s="56" customFormat="1" ht="42.75" customHeight="1" x14ac:dyDescent="0.25">
      <c r="A3" s="151" t="s">
        <v>1560</v>
      </c>
      <c r="B3" s="150" t="s">
        <v>1561</v>
      </c>
      <c r="C3" s="150" t="s">
        <v>1207</v>
      </c>
      <c r="D3" s="150" t="s">
        <v>956</v>
      </c>
      <c r="E3" s="168" t="s">
        <v>1586</v>
      </c>
      <c r="F3" s="150" t="s">
        <v>55</v>
      </c>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row>
    <row r="4" spans="1:45" ht="21" customHeight="1" x14ac:dyDescent="0.25">
      <c r="A4" s="204" t="s">
        <v>1209</v>
      </c>
      <c r="B4" s="120" t="s">
        <v>539</v>
      </c>
      <c r="C4" s="202" t="s">
        <v>20</v>
      </c>
      <c r="D4" s="119" t="s">
        <v>21</v>
      </c>
      <c r="E4" s="119" t="s">
        <v>540</v>
      </c>
      <c r="F4" s="117">
        <v>26800</v>
      </c>
    </row>
    <row r="5" spans="1:45" s="130" customFormat="1" ht="21" customHeight="1" x14ac:dyDescent="0.25">
      <c r="A5" s="205" t="s">
        <v>1209</v>
      </c>
      <c r="B5" s="208" t="s">
        <v>558</v>
      </c>
      <c r="C5" s="209" t="s">
        <v>20</v>
      </c>
      <c r="D5" s="206" t="s">
        <v>21</v>
      </c>
      <c r="E5" s="206" t="s">
        <v>542</v>
      </c>
      <c r="F5" s="207">
        <v>24500</v>
      </c>
    </row>
    <row r="6" spans="1:45" ht="21" customHeight="1" x14ac:dyDescent="0.25">
      <c r="A6" s="204" t="s">
        <v>1210</v>
      </c>
      <c r="B6" s="120" t="s">
        <v>559</v>
      </c>
      <c r="C6" s="34" t="s">
        <v>543</v>
      </c>
      <c r="D6" s="119" t="s">
        <v>21</v>
      </c>
      <c r="E6" s="119" t="s">
        <v>540</v>
      </c>
      <c r="F6" s="117">
        <v>25300</v>
      </c>
    </row>
    <row r="7" spans="1:45" ht="21" customHeight="1" x14ac:dyDescent="0.25">
      <c r="A7" s="204" t="s">
        <v>1210</v>
      </c>
      <c r="B7" s="120" t="s">
        <v>541</v>
      </c>
      <c r="C7" s="34" t="s">
        <v>543</v>
      </c>
      <c r="D7" s="119" t="s">
        <v>21</v>
      </c>
      <c r="E7" s="119" t="s">
        <v>542</v>
      </c>
      <c r="F7" s="117">
        <v>23000</v>
      </c>
    </row>
    <row r="8" spans="1:45" ht="21" customHeight="1" x14ac:dyDescent="0.25">
      <c r="A8" s="204" t="s">
        <v>1195</v>
      </c>
      <c r="B8" s="120" t="s">
        <v>544</v>
      </c>
      <c r="C8" s="34" t="s">
        <v>545</v>
      </c>
      <c r="D8" s="119" t="s">
        <v>21</v>
      </c>
      <c r="E8" s="119" t="s">
        <v>540</v>
      </c>
      <c r="F8" s="117">
        <v>30000</v>
      </c>
    </row>
    <row r="9" spans="1:45" ht="21" customHeight="1" x14ac:dyDescent="0.25">
      <c r="A9" s="204" t="s">
        <v>1195</v>
      </c>
      <c r="B9" s="120" t="s">
        <v>546</v>
      </c>
      <c r="C9" s="34" t="s">
        <v>545</v>
      </c>
      <c r="D9" s="119" t="s">
        <v>21</v>
      </c>
      <c r="E9" s="119" t="s">
        <v>542</v>
      </c>
      <c r="F9" s="117">
        <v>27300</v>
      </c>
    </row>
    <row r="10" spans="1:45" ht="30" customHeight="1" x14ac:dyDescent="0.25">
      <c r="A10" s="204" t="s">
        <v>1196</v>
      </c>
      <c r="B10" s="120" t="s">
        <v>547</v>
      </c>
      <c r="C10" s="34" t="s">
        <v>548</v>
      </c>
      <c r="D10" s="119" t="s">
        <v>21</v>
      </c>
      <c r="E10" s="119" t="s">
        <v>542</v>
      </c>
      <c r="F10" s="117">
        <v>59000</v>
      </c>
    </row>
    <row r="11" spans="1:45" s="71" customFormat="1" ht="30" customHeight="1" x14ac:dyDescent="0.25">
      <c r="A11" s="204" t="s">
        <v>1196</v>
      </c>
      <c r="B11" s="120" t="s">
        <v>549</v>
      </c>
      <c r="C11" s="34" t="s">
        <v>548</v>
      </c>
      <c r="D11" s="119" t="s">
        <v>21</v>
      </c>
      <c r="E11" s="119" t="s">
        <v>550</v>
      </c>
      <c r="F11" s="117">
        <v>50000</v>
      </c>
      <c r="G11" s="61"/>
      <c r="H11" s="61"/>
      <c r="I11" s="61"/>
      <c r="J11" s="61"/>
      <c r="K11" s="61"/>
      <c r="L11" s="61"/>
      <c r="M11" s="61"/>
      <c r="N11" s="61"/>
      <c r="O11" s="61"/>
      <c r="P11" s="61"/>
    </row>
    <row r="12" spans="1:45" ht="30" customHeight="1" x14ac:dyDescent="0.25">
      <c r="A12" s="76" t="s">
        <v>1197</v>
      </c>
      <c r="B12" s="120" t="s">
        <v>560</v>
      </c>
      <c r="C12" s="34" t="s">
        <v>551</v>
      </c>
      <c r="D12" s="119" t="s">
        <v>21</v>
      </c>
      <c r="E12" s="119" t="s">
        <v>552</v>
      </c>
      <c r="F12" s="117">
        <v>58000</v>
      </c>
      <c r="G12" s="61"/>
      <c r="H12" s="61"/>
      <c r="I12" s="61"/>
      <c r="J12" s="61"/>
      <c r="K12" s="61"/>
      <c r="L12" s="61"/>
      <c r="M12" s="61"/>
      <c r="N12" s="61"/>
      <c r="O12" s="61"/>
      <c r="P12" s="61"/>
    </row>
    <row r="13" spans="1:45" s="71" customFormat="1" ht="30" customHeight="1" x14ac:dyDescent="0.25">
      <c r="A13" s="76" t="s">
        <v>1197</v>
      </c>
      <c r="B13" s="120" t="s">
        <v>561</v>
      </c>
      <c r="C13" s="34" t="s">
        <v>551</v>
      </c>
      <c r="D13" s="119" t="s">
        <v>21</v>
      </c>
      <c r="E13" s="119" t="s">
        <v>542</v>
      </c>
      <c r="F13" s="117">
        <v>65000</v>
      </c>
      <c r="G13" s="61"/>
      <c r="H13" s="61"/>
      <c r="I13" s="61"/>
      <c r="J13" s="61"/>
      <c r="K13" s="61"/>
      <c r="L13" s="61"/>
      <c r="M13" s="61"/>
      <c r="N13" s="61"/>
      <c r="O13" s="61"/>
      <c r="P13" s="61"/>
    </row>
    <row r="14" spans="1:45" s="69" customFormat="1" ht="22.5" customHeight="1" x14ac:dyDescent="0.25">
      <c r="A14" s="204" t="s">
        <v>1198</v>
      </c>
      <c r="B14" s="120" t="s">
        <v>562</v>
      </c>
      <c r="C14" s="34" t="s">
        <v>553</v>
      </c>
      <c r="D14" s="119" t="s">
        <v>21</v>
      </c>
      <c r="E14" s="119" t="s">
        <v>552</v>
      </c>
      <c r="F14" s="117">
        <v>39000</v>
      </c>
      <c r="G14" s="61"/>
      <c r="H14" s="61"/>
      <c r="I14" s="61"/>
      <c r="J14" s="61"/>
      <c r="K14" s="61"/>
      <c r="L14" s="61"/>
      <c r="M14" s="61"/>
      <c r="N14" s="61"/>
      <c r="O14" s="61"/>
      <c r="P14" s="61"/>
    </row>
    <row r="15" spans="1:45" s="71" customFormat="1" ht="22.5" customHeight="1" x14ac:dyDescent="0.25">
      <c r="A15" s="204" t="s">
        <v>1198</v>
      </c>
      <c r="B15" s="120" t="s">
        <v>563</v>
      </c>
      <c r="C15" s="34" t="s">
        <v>553</v>
      </c>
      <c r="D15" s="119" t="s">
        <v>21</v>
      </c>
      <c r="E15" s="119" t="s">
        <v>542</v>
      </c>
      <c r="F15" s="117">
        <v>37800</v>
      </c>
      <c r="G15" s="61"/>
      <c r="H15" s="61"/>
      <c r="I15" s="61"/>
      <c r="J15" s="61"/>
      <c r="K15" s="61"/>
      <c r="L15" s="61"/>
      <c r="M15" s="61"/>
      <c r="N15" s="61"/>
      <c r="O15" s="61"/>
      <c r="P15" s="61"/>
    </row>
    <row r="16" spans="1:45" ht="30" customHeight="1" x14ac:dyDescent="0.25">
      <c r="A16" s="204" t="s">
        <v>1199</v>
      </c>
      <c r="B16" s="120" t="s">
        <v>564</v>
      </c>
      <c r="C16" s="34" t="s">
        <v>554</v>
      </c>
      <c r="D16" s="119" t="s">
        <v>21</v>
      </c>
      <c r="E16" s="119" t="s">
        <v>542</v>
      </c>
      <c r="F16" s="117">
        <v>105000</v>
      </c>
      <c r="G16" s="61"/>
      <c r="H16" s="61"/>
      <c r="I16" s="61"/>
      <c r="J16" s="61"/>
      <c r="K16" s="61"/>
      <c r="L16" s="61"/>
      <c r="M16" s="61"/>
      <c r="N16" s="61"/>
      <c r="O16" s="61"/>
      <c r="P16" s="61"/>
    </row>
    <row r="17" spans="1:16" s="71" customFormat="1" ht="30" customHeight="1" x14ac:dyDescent="0.25">
      <c r="A17" s="204" t="s">
        <v>1199</v>
      </c>
      <c r="B17" s="120" t="s">
        <v>565</v>
      </c>
      <c r="C17" s="34" t="s">
        <v>554</v>
      </c>
      <c r="D17" s="119" t="s">
        <v>21</v>
      </c>
      <c r="E17" s="119" t="s">
        <v>540</v>
      </c>
      <c r="F17" s="117">
        <v>107000</v>
      </c>
      <c r="G17" s="61"/>
      <c r="H17" s="61"/>
      <c r="I17" s="61"/>
      <c r="J17" s="61"/>
      <c r="K17" s="61"/>
      <c r="L17" s="61"/>
      <c r="M17" s="61"/>
      <c r="N17" s="61"/>
      <c r="O17" s="61"/>
      <c r="P17" s="61"/>
    </row>
    <row r="18" spans="1:16" ht="30" customHeight="1" x14ac:dyDescent="0.25">
      <c r="A18" s="204" t="s">
        <v>1199</v>
      </c>
      <c r="B18" s="120" t="s">
        <v>566</v>
      </c>
      <c r="C18" s="34" t="s">
        <v>555</v>
      </c>
      <c r="D18" s="119" t="s">
        <v>21</v>
      </c>
      <c r="E18" s="119" t="s">
        <v>542</v>
      </c>
      <c r="F18" s="117">
        <v>68000</v>
      </c>
      <c r="G18" s="61"/>
      <c r="H18" s="61"/>
      <c r="I18" s="61"/>
      <c r="J18" s="61"/>
      <c r="K18" s="61"/>
      <c r="L18" s="61"/>
      <c r="M18" s="61"/>
      <c r="N18" s="61"/>
      <c r="O18" s="61"/>
      <c r="P18" s="61"/>
    </row>
    <row r="19" spans="1:16" s="71" customFormat="1" ht="30" customHeight="1" x14ac:dyDescent="0.25">
      <c r="A19" s="204" t="s">
        <v>1199</v>
      </c>
      <c r="B19" s="120" t="s">
        <v>567</v>
      </c>
      <c r="C19" s="34" t="s">
        <v>555</v>
      </c>
      <c r="D19" s="119" t="s">
        <v>21</v>
      </c>
      <c r="E19" s="119" t="s">
        <v>540</v>
      </c>
      <c r="F19" s="117">
        <v>70000</v>
      </c>
      <c r="G19" s="61"/>
      <c r="H19" s="61"/>
      <c r="I19" s="61"/>
      <c r="J19" s="61"/>
      <c r="K19" s="61"/>
      <c r="L19" s="61"/>
      <c r="M19" s="61"/>
      <c r="N19" s="61"/>
      <c r="O19" s="61"/>
      <c r="P19" s="61"/>
    </row>
    <row r="20" spans="1:16" ht="24.75" customHeight="1" x14ac:dyDescent="0.25">
      <c r="A20" s="204" t="s">
        <v>1199</v>
      </c>
      <c r="B20" s="120" t="s">
        <v>568</v>
      </c>
      <c r="C20" s="34" t="s">
        <v>556</v>
      </c>
      <c r="D20" s="119" t="s">
        <v>21</v>
      </c>
      <c r="E20" s="119" t="s">
        <v>552</v>
      </c>
      <c r="F20" s="117">
        <v>53000</v>
      </c>
      <c r="G20" s="61"/>
      <c r="H20" s="61"/>
      <c r="I20" s="61"/>
      <c r="J20" s="61"/>
      <c r="K20" s="61"/>
      <c r="L20" s="61"/>
      <c r="M20" s="61"/>
      <c r="N20" s="61"/>
      <c r="O20" s="61"/>
      <c r="P20" s="61"/>
    </row>
    <row r="21" spans="1:16" s="71" customFormat="1" ht="24.75" customHeight="1" x14ac:dyDescent="0.25">
      <c r="A21" s="204" t="s">
        <v>1199</v>
      </c>
      <c r="B21" s="120" t="s">
        <v>569</v>
      </c>
      <c r="C21" s="34" t="s">
        <v>556</v>
      </c>
      <c r="D21" s="119" t="s">
        <v>21</v>
      </c>
      <c r="E21" s="119" t="s">
        <v>542</v>
      </c>
      <c r="F21" s="117">
        <v>58000</v>
      </c>
      <c r="G21" s="61"/>
      <c r="H21" s="61"/>
      <c r="I21" s="61"/>
      <c r="J21" s="61"/>
      <c r="K21" s="61"/>
      <c r="L21" s="61"/>
      <c r="M21" s="61"/>
      <c r="N21" s="61"/>
      <c r="O21" s="61"/>
      <c r="P21" s="61"/>
    </row>
    <row r="22" spans="1:16" s="69" customFormat="1" ht="30" customHeight="1" x14ac:dyDescent="0.25">
      <c r="A22" s="76" t="s">
        <v>1197</v>
      </c>
      <c r="B22" s="120" t="s">
        <v>570</v>
      </c>
      <c r="C22" s="34" t="s">
        <v>557</v>
      </c>
      <c r="D22" s="119" t="s">
        <v>21</v>
      </c>
      <c r="E22" s="119" t="s">
        <v>552</v>
      </c>
      <c r="F22" s="117">
        <v>45000</v>
      </c>
      <c r="G22" s="61"/>
      <c r="H22" s="61"/>
      <c r="I22" s="61"/>
      <c r="J22" s="61"/>
      <c r="K22" s="61"/>
      <c r="L22" s="61"/>
      <c r="M22" s="61"/>
      <c r="N22" s="61"/>
      <c r="O22" s="61"/>
      <c r="P22" s="61"/>
    </row>
    <row r="23" spans="1:16" s="71" customFormat="1" ht="30" customHeight="1" x14ac:dyDescent="0.25">
      <c r="A23" s="76" t="s">
        <v>1197</v>
      </c>
      <c r="B23" s="120" t="s">
        <v>571</v>
      </c>
      <c r="C23" s="34" t="s">
        <v>557</v>
      </c>
      <c r="D23" s="119" t="s">
        <v>21</v>
      </c>
      <c r="E23" s="119" t="s">
        <v>542</v>
      </c>
      <c r="F23" s="117">
        <v>50000</v>
      </c>
      <c r="G23" s="61"/>
      <c r="H23" s="61"/>
      <c r="I23" s="61"/>
      <c r="J23" s="61"/>
      <c r="K23" s="61"/>
      <c r="L23" s="61"/>
      <c r="M23" s="61"/>
      <c r="N23" s="61"/>
      <c r="O23" s="61"/>
      <c r="P23" s="61"/>
    </row>
    <row r="24" spans="1:16" ht="30" customHeight="1" x14ac:dyDescent="0.25">
      <c r="A24" s="80"/>
      <c r="B24" s="28" t="s">
        <v>1323</v>
      </c>
      <c r="C24" s="30" t="s">
        <v>1324</v>
      </c>
      <c r="D24" s="154" t="s">
        <v>1325</v>
      </c>
      <c r="E24" s="210"/>
      <c r="F24" s="125">
        <v>230</v>
      </c>
    </row>
  </sheetData>
  <mergeCells count="1">
    <mergeCell ref="A1:F1"/>
  </mergeCells>
  <phoneticPr fontId="0" type="noConversion"/>
  <pageMargins left="0.59055118110236227" right="0.39370078740157483" top="0.51181102362204722" bottom="0.27559055118110237" header="0.19685039370078741" footer="0.11811023622047245"/>
  <pageSetup paperSize="9" scale="93" fitToHeight="0" orientation="portrait" verticalDpi="7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7"/>
  <sheetViews>
    <sheetView view="pageBreakPreview" zoomScaleNormal="100" zoomScaleSheetLayoutView="100" workbookViewId="0">
      <pane xSplit="3" ySplit="3" topLeftCell="D4" activePane="bottomRight" state="frozen"/>
      <selection pane="topRight" activeCell="C1" sqref="C1"/>
      <selection pane="bottomLeft" activeCell="A8" sqref="A8"/>
      <selection pane="bottomRight" activeCell="J17" sqref="J17"/>
    </sheetView>
  </sheetViews>
  <sheetFormatPr defaultColWidth="9.109375" defaultRowHeight="13.8" x14ac:dyDescent="0.25"/>
  <cols>
    <col min="1" max="1" width="15.44140625" style="35" customWidth="1"/>
    <col min="2" max="2" width="10.88671875" style="35" customWidth="1"/>
    <col min="3" max="3" width="39" style="35" customWidth="1"/>
    <col min="4" max="4" width="15.109375" style="35" customWidth="1"/>
    <col min="5" max="5" width="13.88671875" style="175" customWidth="1"/>
    <col min="6" max="16384" width="9.109375" style="35"/>
  </cols>
  <sheetData>
    <row r="1" spans="1:44" s="175" customFormat="1" ht="22.5" customHeight="1" x14ac:dyDescent="0.25">
      <c r="A1" s="337" t="s">
        <v>53</v>
      </c>
      <c r="B1" s="337"/>
      <c r="C1" s="337"/>
      <c r="D1" s="337"/>
      <c r="E1" s="337"/>
    </row>
    <row r="2" spans="1:44" x14ac:dyDescent="0.25">
      <c r="C2" s="105"/>
      <c r="D2" s="105"/>
      <c r="E2" s="211"/>
    </row>
    <row r="3" spans="1:44" s="173" customFormat="1" ht="27.75" customHeight="1" x14ac:dyDescent="0.25">
      <c r="A3" s="151" t="s">
        <v>1560</v>
      </c>
      <c r="B3" s="150" t="s">
        <v>1561</v>
      </c>
      <c r="C3" s="150" t="s">
        <v>1207</v>
      </c>
      <c r="D3" s="150" t="s">
        <v>956</v>
      </c>
      <c r="E3" s="150" t="s">
        <v>55</v>
      </c>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row>
    <row r="4" spans="1:44" ht="30" customHeight="1" x14ac:dyDescent="0.25">
      <c r="A4" s="154" t="s">
        <v>743</v>
      </c>
      <c r="B4" s="153" t="s">
        <v>1456</v>
      </c>
      <c r="C4" s="34" t="s">
        <v>739</v>
      </c>
      <c r="D4" s="153" t="s">
        <v>1587</v>
      </c>
      <c r="E4" s="115">
        <v>3500</v>
      </c>
    </row>
    <row r="5" spans="1:44" s="36" customFormat="1" ht="30" customHeight="1" x14ac:dyDescent="0.25">
      <c r="A5" s="154" t="s">
        <v>744</v>
      </c>
      <c r="B5" s="153" t="s">
        <v>740</v>
      </c>
      <c r="C5" s="34" t="s">
        <v>741</v>
      </c>
      <c r="D5" s="153" t="s">
        <v>1587</v>
      </c>
      <c r="E5" s="117">
        <v>2200</v>
      </c>
    </row>
    <row r="6" spans="1:44" ht="30" customHeight="1" x14ac:dyDescent="0.25">
      <c r="A6" s="154" t="s">
        <v>742</v>
      </c>
      <c r="B6" s="153" t="s">
        <v>745</v>
      </c>
      <c r="C6" s="34" t="s">
        <v>746</v>
      </c>
      <c r="D6" s="153" t="s">
        <v>1587</v>
      </c>
      <c r="E6" s="115">
        <v>2900</v>
      </c>
    </row>
    <row r="7" spans="1:44" ht="30" customHeight="1" x14ac:dyDescent="0.25">
      <c r="A7" s="154" t="s">
        <v>747</v>
      </c>
      <c r="B7" s="153" t="s">
        <v>748</v>
      </c>
      <c r="C7" s="34" t="s">
        <v>749</v>
      </c>
      <c r="D7" s="153" t="s">
        <v>1587</v>
      </c>
      <c r="E7" s="115">
        <v>3000</v>
      </c>
    </row>
  </sheetData>
  <mergeCells count="1">
    <mergeCell ref="A1:E1"/>
  </mergeCells>
  <phoneticPr fontId="0" type="noConversion"/>
  <pageMargins left="0.62992125984251968" right="0.39370078740157483" top="0.51181102362204722" bottom="0.27559055118110237" header="0.19685039370078741" footer="0.11811023622047245"/>
  <pageSetup paperSize="9" scale="99" fitToHeight="0" orientation="portrait" verticalDpi="72"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7"/>
  <sheetViews>
    <sheetView view="pageBreakPreview" zoomScaleNormal="100" zoomScaleSheetLayoutView="100" workbookViewId="0">
      <pane xSplit="2" ySplit="3" topLeftCell="C13" activePane="bottomRight" state="frozen"/>
      <selection pane="topRight" activeCell="C1" sqref="C1"/>
      <selection pane="bottomLeft" activeCell="A8" sqref="A8"/>
      <selection pane="bottomRight" activeCell="F29" sqref="F29"/>
    </sheetView>
  </sheetViews>
  <sheetFormatPr defaultColWidth="9.109375" defaultRowHeight="13.2" x14ac:dyDescent="0.25"/>
  <cols>
    <col min="1" max="1" width="14.44140625" style="45" customWidth="1"/>
    <col min="2" max="2" width="47.44140625" style="45" customWidth="1"/>
    <col min="3" max="3" width="14.44140625" style="45" customWidth="1"/>
    <col min="4" max="4" width="16.6640625" style="56" customWidth="1"/>
    <col min="5" max="5" width="13.109375" style="45" customWidth="1"/>
    <col min="6" max="16384" width="9.109375" style="45"/>
  </cols>
  <sheetData>
    <row r="1" spans="1:41" s="42" customFormat="1" ht="20.25" customHeight="1" x14ac:dyDescent="0.25">
      <c r="A1" s="304" t="s">
        <v>54</v>
      </c>
      <c r="B1" s="304"/>
      <c r="C1" s="304"/>
      <c r="D1" s="304"/>
    </row>
    <row r="2" spans="1:41" s="42" customFormat="1" ht="20.25" customHeight="1" x14ac:dyDescent="0.25">
      <c r="B2" s="41"/>
      <c r="C2" s="41"/>
      <c r="D2" s="40"/>
    </row>
    <row r="3" spans="1:41" s="56" customFormat="1" ht="42.75" customHeight="1" x14ac:dyDescent="0.25">
      <c r="A3" s="257" t="s">
        <v>1561</v>
      </c>
      <c r="B3" s="257" t="s">
        <v>1207</v>
      </c>
      <c r="C3" s="257" t="s">
        <v>956</v>
      </c>
      <c r="D3" s="257" t="s">
        <v>55</v>
      </c>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row>
    <row r="4" spans="1:41" s="56" customFormat="1" ht="27.6" x14ac:dyDescent="0.25">
      <c r="A4" s="118" t="s">
        <v>1141</v>
      </c>
      <c r="B4" s="34" t="s">
        <v>1213</v>
      </c>
      <c r="C4" s="118" t="s">
        <v>1212</v>
      </c>
      <c r="D4" s="159">
        <v>708</v>
      </c>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row>
    <row r="5" spans="1:41" s="56" customFormat="1" ht="27.6" x14ac:dyDescent="0.25">
      <c r="A5" s="118" t="s">
        <v>1142</v>
      </c>
      <c r="B5" s="34" t="s">
        <v>1211</v>
      </c>
      <c r="C5" s="118" t="s">
        <v>1212</v>
      </c>
      <c r="D5" s="159">
        <v>1416</v>
      </c>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row>
    <row r="6" spans="1:41" ht="27.6" x14ac:dyDescent="0.25">
      <c r="A6" s="153" t="s">
        <v>1143</v>
      </c>
      <c r="B6" s="29" t="s">
        <v>1279</v>
      </c>
      <c r="C6" s="153" t="s">
        <v>1010</v>
      </c>
      <c r="D6" s="115">
        <v>14.16</v>
      </c>
    </row>
    <row r="7" spans="1:41" ht="27.6" x14ac:dyDescent="0.25">
      <c r="A7" s="153" t="s">
        <v>1143</v>
      </c>
      <c r="B7" s="29" t="s">
        <v>1279</v>
      </c>
      <c r="C7" s="153" t="s">
        <v>1589</v>
      </c>
      <c r="D7" s="115">
        <f>14.16*5</f>
        <v>70.8</v>
      </c>
    </row>
    <row r="8" spans="1:41" ht="27.6" x14ac:dyDescent="0.25">
      <c r="A8" s="153" t="s">
        <v>573</v>
      </c>
      <c r="B8" s="29" t="s">
        <v>1279</v>
      </c>
      <c r="C8" s="153" t="s">
        <v>1215</v>
      </c>
      <c r="D8" s="115">
        <f>D6*9</f>
        <v>127.44</v>
      </c>
    </row>
    <row r="9" spans="1:41" ht="27.6" x14ac:dyDescent="0.25">
      <c r="A9" s="153" t="s">
        <v>1146</v>
      </c>
      <c r="B9" s="29" t="s">
        <v>1279</v>
      </c>
      <c r="C9" s="153" t="s">
        <v>572</v>
      </c>
      <c r="D9" s="115">
        <f>D6*10</f>
        <v>141.6</v>
      </c>
    </row>
    <row r="10" spans="1:41" ht="28.5" customHeight="1" x14ac:dyDescent="0.25">
      <c r="A10" s="153" t="s">
        <v>1214</v>
      </c>
      <c r="B10" s="29" t="s">
        <v>574</v>
      </c>
      <c r="C10" s="153" t="s">
        <v>1280</v>
      </c>
      <c r="D10" s="115">
        <f>D6*15</f>
        <v>212.4</v>
      </c>
    </row>
    <row r="11" spans="1:41" ht="41.4" x14ac:dyDescent="0.25">
      <c r="A11" s="256" t="s">
        <v>600</v>
      </c>
      <c r="B11" s="93" t="s">
        <v>665</v>
      </c>
      <c r="C11" s="118" t="s">
        <v>1010</v>
      </c>
      <c r="D11" s="250">
        <v>9.6999999999999993</v>
      </c>
    </row>
    <row r="12" spans="1:41" ht="41.4" x14ac:dyDescent="0.25">
      <c r="A12" s="256" t="s">
        <v>664</v>
      </c>
      <c r="B12" s="93" t="s">
        <v>666</v>
      </c>
      <c r="C12" s="118" t="s">
        <v>1010</v>
      </c>
      <c r="D12" s="250">
        <v>10.06</v>
      </c>
    </row>
    <row r="13" spans="1:41" ht="27.6" x14ac:dyDescent="0.25">
      <c r="A13" s="269" t="s">
        <v>2549</v>
      </c>
      <c r="B13" s="93" t="s">
        <v>2550</v>
      </c>
      <c r="C13" s="118" t="s">
        <v>2551</v>
      </c>
      <c r="D13" s="250">
        <v>500</v>
      </c>
    </row>
    <row r="14" spans="1:41" ht="12.75" customHeight="1" x14ac:dyDescent="0.25">
      <c r="A14" s="338" t="s">
        <v>575</v>
      </c>
      <c r="B14" s="339"/>
      <c r="C14" s="339"/>
      <c r="D14" s="340"/>
    </row>
    <row r="15" spans="1:41" ht="24.75" customHeight="1" x14ac:dyDescent="0.25">
      <c r="A15" s="212" t="s">
        <v>1252</v>
      </c>
      <c r="B15" s="213" t="s">
        <v>575</v>
      </c>
      <c r="C15" s="196" t="s">
        <v>1588</v>
      </c>
      <c r="D15" s="198">
        <v>5</v>
      </c>
    </row>
    <row r="16" spans="1:41" ht="12.75" customHeight="1" x14ac:dyDescent="0.25">
      <c r="A16" s="338" t="s">
        <v>2546</v>
      </c>
      <c r="B16" s="339"/>
      <c r="C16" s="339"/>
      <c r="D16" s="340"/>
    </row>
    <row r="17" spans="1:4" ht="27.6" x14ac:dyDescent="0.25">
      <c r="A17" s="212" t="s">
        <v>2547</v>
      </c>
      <c r="B17" s="213" t="s">
        <v>2548</v>
      </c>
      <c r="C17" s="196" t="s">
        <v>1145</v>
      </c>
      <c r="D17" s="247">
        <v>1200</v>
      </c>
    </row>
  </sheetData>
  <mergeCells count="3">
    <mergeCell ref="A14:D14"/>
    <mergeCell ref="A1:D1"/>
    <mergeCell ref="A16:D16"/>
  </mergeCells>
  <phoneticPr fontId="0" type="noConversion"/>
  <pageMargins left="0.62992125984251968" right="0.39370078740157483" top="0.51181102362204722" bottom="0.27559055118110237" header="0.19685039370078741" footer="0.11811023622047245"/>
  <pageSetup paperSize="9" fitToHeight="0" orientation="portrait" verticalDpi="7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view="pageBreakPreview" zoomScaleNormal="100" zoomScaleSheetLayoutView="100" workbookViewId="0">
      <selection activeCell="B7" sqref="B7"/>
    </sheetView>
  </sheetViews>
  <sheetFormatPr defaultColWidth="9.109375" defaultRowHeight="13.8" x14ac:dyDescent="0.25"/>
  <cols>
    <col min="1" max="1" width="16.44140625" style="58" customWidth="1"/>
    <col min="2" max="2" width="49.109375" style="58" customWidth="1"/>
    <col min="3" max="3" width="14.88671875" style="58" customWidth="1"/>
    <col min="4" max="4" width="19" style="58" customWidth="1"/>
    <col min="5" max="16384" width="9.109375" style="42"/>
  </cols>
  <sheetData>
    <row r="1" spans="1:29" s="40" customFormat="1" ht="19.5" customHeight="1" x14ac:dyDescent="0.25">
      <c r="A1" s="327" t="s">
        <v>2512</v>
      </c>
      <c r="B1" s="327"/>
      <c r="C1" s="327"/>
      <c r="D1" s="327"/>
    </row>
    <row r="2" spans="1:29" s="40" customFormat="1" ht="19.5" customHeight="1" x14ac:dyDescent="0.25">
      <c r="A2" s="327"/>
      <c r="B2" s="327"/>
      <c r="C2" s="327"/>
      <c r="D2" s="327"/>
    </row>
    <row r="3" spans="1:29" s="175" customFormat="1" ht="33" customHeight="1" x14ac:dyDescent="0.25">
      <c r="A3" s="119" t="s">
        <v>1561</v>
      </c>
      <c r="B3" s="119" t="s">
        <v>1207</v>
      </c>
      <c r="C3" s="119" t="s">
        <v>956</v>
      </c>
      <c r="D3" s="119" t="s">
        <v>55</v>
      </c>
      <c r="F3" s="252"/>
      <c r="G3" s="252"/>
      <c r="H3" s="252"/>
      <c r="I3" s="252"/>
      <c r="J3" s="252"/>
      <c r="K3" s="252"/>
      <c r="L3" s="252"/>
      <c r="M3" s="252"/>
      <c r="N3" s="252"/>
      <c r="O3" s="252"/>
      <c r="P3" s="252"/>
      <c r="Q3" s="252"/>
      <c r="R3" s="252"/>
      <c r="S3" s="252"/>
      <c r="T3" s="252"/>
      <c r="U3" s="252"/>
      <c r="V3" s="252"/>
      <c r="W3" s="252"/>
      <c r="X3" s="252"/>
      <c r="Y3" s="252"/>
      <c r="Z3" s="252"/>
      <c r="AA3" s="252"/>
      <c r="AB3" s="252"/>
      <c r="AC3" s="252"/>
    </row>
    <row r="4" spans="1:29" s="254" customFormat="1" ht="25.5" customHeight="1" x14ac:dyDescent="0.25">
      <c r="A4" s="256" t="s">
        <v>2509</v>
      </c>
      <c r="B4" s="34" t="s">
        <v>1144</v>
      </c>
      <c r="C4" s="118" t="s">
        <v>1145</v>
      </c>
      <c r="D4" s="117">
        <v>2100</v>
      </c>
    </row>
    <row r="5" spans="1:29" s="254" customFormat="1" ht="25.5" customHeight="1" x14ac:dyDescent="0.25">
      <c r="A5" s="256" t="s">
        <v>2510</v>
      </c>
      <c r="B5" s="34" t="s">
        <v>2017</v>
      </c>
      <c r="C5" s="118" t="s">
        <v>1145</v>
      </c>
      <c r="D5" s="117">
        <v>3650</v>
      </c>
    </row>
    <row r="6" spans="1:29" s="254" customFormat="1" ht="25.5" customHeight="1" x14ac:dyDescent="0.25">
      <c r="A6" s="256" t="s">
        <v>2511</v>
      </c>
      <c r="B6" s="34" t="s">
        <v>1147</v>
      </c>
      <c r="C6" s="118" t="s">
        <v>1145</v>
      </c>
      <c r="D6" s="117">
        <v>1250</v>
      </c>
    </row>
    <row r="7" spans="1:29" s="277" customFormat="1" ht="25.5" customHeight="1" x14ac:dyDescent="0.25">
      <c r="A7" s="278" t="s">
        <v>2719</v>
      </c>
      <c r="B7" s="34" t="s">
        <v>2720</v>
      </c>
      <c r="C7" s="118" t="s">
        <v>1145</v>
      </c>
      <c r="D7" s="266">
        <v>3650</v>
      </c>
    </row>
    <row r="8" spans="1:29" s="254" customFormat="1" x14ac:dyDescent="0.25">
      <c r="A8" s="182"/>
      <c r="B8" s="258"/>
      <c r="C8" s="258"/>
      <c r="D8" s="259"/>
    </row>
  </sheetData>
  <mergeCells count="2">
    <mergeCell ref="A1:D1"/>
    <mergeCell ref="A2:D2"/>
  </mergeCells>
  <pageMargins left="0.78740157480314965" right="0.47244094488188981" top="0.39370078740157483" bottom="0.19685039370078741" header="0.15748031496062992" footer="0.1574803149606299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topLeftCell="B22" zoomScaleNormal="100" workbookViewId="0">
      <selection activeCell="K33" sqref="K33"/>
    </sheetView>
  </sheetViews>
  <sheetFormatPr defaultColWidth="9.109375" defaultRowHeight="13.2" x14ac:dyDescent="0.25"/>
  <cols>
    <col min="1" max="1" width="11.6640625" style="45" hidden="1" customWidth="1"/>
    <col min="2" max="2" width="13.88671875" style="45" customWidth="1"/>
    <col min="3" max="3" width="35.6640625" style="45" customWidth="1"/>
    <col min="4" max="4" width="36.109375" style="45" customWidth="1"/>
    <col min="5" max="5" width="15.88671875" style="56" customWidth="1"/>
    <col min="6" max="16384" width="9.109375" style="45"/>
  </cols>
  <sheetData>
    <row r="1" spans="1:7" ht="35.25" customHeight="1" x14ac:dyDescent="0.25">
      <c r="A1" s="289" t="s">
        <v>419</v>
      </c>
      <c r="B1" s="289"/>
      <c r="C1" s="289"/>
      <c r="D1" s="289"/>
      <c r="E1" s="289"/>
    </row>
    <row r="2" spans="1:7" ht="22.5" customHeight="1" x14ac:dyDescent="0.25">
      <c r="A2" s="140" t="s">
        <v>672</v>
      </c>
      <c r="B2" s="140" t="s">
        <v>671</v>
      </c>
      <c r="C2" s="140" t="s">
        <v>852</v>
      </c>
      <c r="D2" s="140" t="s">
        <v>956</v>
      </c>
      <c r="E2" s="140" t="s">
        <v>758</v>
      </c>
      <c r="F2" s="112"/>
      <c r="G2" s="112"/>
    </row>
    <row r="3" spans="1:7" ht="28.5" customHeight="1" x14ac:dyDescent="0.25">
      <c r="A3" s="80"/>
      <c r="B3" s="141" t="s">
        <v>421</v>
      </c>
      <c r="C3" s="290" t="s">
        <v>420</v>
      </c>
      <c r="D3" s="141" t="s">
        <v>853</v>
      </c>
      <c r="E3" s="159">
        <v>2500</v>
      </c>
    </row>
    <row r="4" spans="1:7" ht="19.5" customHeight="1" x14ac:dyDescent="0.25">
      <c r="A4" s="80"/>
      <c r="B4" s="141" t="s">
        <v>1237</v>
      </c>
      <c r="C4" s="291"/>
      <c r="D4" s="141" t="s">
        <v>225</v>
      </c>
      <c r="E4" s="159">
        <v>3200</v>
      </c>
    </row>
    <row r="5" spans="1:7" ht="19.5" customHeight="1" x14ac:dyDescent="0.25">
      <c r="A5" s="80"/>
      <c r="B5" s="141" t="s">
        <v>422</v>
      </c>
      <c r="C5" s="292"/>
      <c r="D5" s="141" t="s">
        <v>757</v>
      </c>
      <c r="E5" s="159">
        <v>2850</v>
      </c>
    </row>
    <row r="6" spans="1:7" ht="29.25" customHeight="1" x14ac:dyDescent="0.25">
      <c r="A6" s="129"/>
      <c r="B6" s="141" t="s">
        <v>423</v>
      </c>
      <c r="C6" s="290" t="s">
        <v>426</v>
      </c>
      <c r="D6" s="141" t="s">
        <v>853</v>
      </c>
      <c r="E6" s="159">
        <v>2000</v>
      </c>
    </row>
    <row r="7" spans="1:7" ht="19.5" customHeight="1" x14ac:dyDescent="0.25">
      <c r="A7" s="129"/>
      <c r="B7" s="141" t="s">
        <v>424</v>
      </c>
      <c r="C7" s="291"/>
      <c r="D7" s="141" t="s">
        <v>225</v>
      </c>
      <c r="E7" s="159">
        <v>2700</v>
      </c>
    </row>
    <row r="8" spans="1:7" ht="19.5" customHeight="1" x14ac:dyDescent="0.25">
      <c r="A8" s="129"/>
      <c r="B8" s="141" t="s">
        <v>425</v>
      </c>
      <c r="C8" s="292"/>
      <c r="D8" s="141" t="s">
        <v>757</v>
      </c>
      <c r="E8" s="159">
        <v>2350</v>
      </c>
    </row>
    <row r="9" spans="1:7" ht="30.75" customHeight="1" x14ac:dyDescent="0.25">
      <c r="A9" s="129"/>
      <c r="B9" s="141" t="s">
        <v>427</v>
      </c>
      <c r="C9" s="290" t="s">
        <v>430</v>
      </c>
      <c r="D9" s="141" t="s">
        <v>853</v>
      </c>
      <c r="E9" s="159">
        <v>5800</v>
      </c>
    </row>
    <row r="10" spans="1:7" ht="16.5" customHeight="1" x14ac:dyDescent="0.25">
      <c r="A10" s="129"/>
      <c r="B10" s="141" t="s">
        <v>428</v>
      </c>
      <c r="C10" s="291"/>
      <c r="D10" s="141" t="s">
        <v>225</v>
      </c>
      <c r="E10" s="159">
        <v>6500</v>
      </c>
    </row>
    <row r="11" spans="1:7" ht="17.25" customHeight="1" x14ac:dyDescent="0.25">
      <c r="A11" s="129"/>
      <c r="B11" s="141" t="s">
        <v>429</v>
      </c>
      <c r="C11" s="292"/>
      <c r="D11" s="141" t="s">
        <v>757</v>
      </c>
      <c r="E11" s="159">
        <v>6150</v>
      </c>
    </row>
    <row r="12" spans="1:7" ht="29.25" customHeight="1" x14ac:dyDescent="0.25">
      <c r="A12" s="129"/>
      <c r="B12" s="141" t="s">
        <v>431</v>
      </c>
      <c r="C12" s="290" t="s">
        <v>434</v>
      </c>
      <c r="D12" s="141" t="s">
        <v>853</v>
      </c>
      <c r="E12" s="159">
        <v>2700</v>
      </c>
    </row>
    <row r="13" spans="1:7" ht="17.25" customHeight="1" x14ac:dyDescent="0.25">
      <c r="A13" s="129"/>
      <c r="B13" s="141" t="s">
        <v>432</v>
      </c>
      <c r="C13" s="291"/>
      <c r="D13" s="141" t="s">
        <v>225</v>
      </c>
      <c r="E13" s="159">
        <v>3400</v>
      </c>
    </row>
    <row r="14" spans="1:7" ht="18.75" customHeight="1" x14ac:dyDescent="0.25">
      <c r="A14" s="129"/>
      <c r="B14" s="141" t="s">
        <v>433</v>
      </c>
      <c r="C14" s="292"/>
      <c r="D14" s="141" t="s">
        <v>757</v>
      </c>
      <c r="E14" s="159">
        <v>3050</v>
      </c>
    </row>
    <row r="15" spans="1:7" ht="30" customHeight="1" x14ac:dyDescent="0.25">
      <c r="A15" s="129"/>
      <c r="B15" s="141" t="s">
        <v>435</v>
      </c>
      <c r="C15" s="290" t="s">
        <v>438</v>
      </c>
      <c r="D15" s="141" t="s">
        <v>853</v>
      </c>
      <c r="E15" s="159">
        <v>2800</v>
      </c>
    </row>
    <row r="16" spans="1:7" ht="19.5" customHeight="1" x14ac:dyDescent="0.25">
      <c r="A16" s="129"/>
      <c r="B16" s="141" t="s">
        <v>436</v>
      </c>
      <c r="C16" s="291"/>
      <c r="D16" s="141" t="s">
        <v>225</v>
      </c>
      <c r="E16" s="159">
        <v>3500</v>
      </c>
    </row>
    <row r="17" spans="1:5" ht="17.25" customHeight="1" x14ac:dyDescent="0.25">
      <c r="A17" s="129"/>
      <c r="B17" s="141" t="s">
        <v>437</v>
      </c>
      <c r="C17" s="292"/>
      <c r="D17" s="141" t="s">
        <v>757</v>
      </c>
      <c r="E17" s="159">
        <v>3150</v>
      </c>
    </row>
    <row r="18" spans="1:5" ht="33.75" customHeight="1" x14ac:dyDescent="0.25">
      <c r="A18" s="129"/>
      <c r="B18" s="141" t="s">
        <v>440</v>
      </c>
      <c r="C18" s="290" t="s">
        <v>439</v>
      </c>
      <c r="D18" s="141" t="s">
        <v>853</v>
      </c>
      <c r="E18" s="159">
        <v>2900</v>
      </c>
    </row>
    <row r="19" spans="1:5" ht="19.5" customHeight="1" x14ac:dyDescent="0.25">
      <c r="A19" s="129"/>
      <c r="B19" s="141" t="s">
        <v>441</v>
      </c>
      <c r="C19" s="291"/>
      <c r="D19" s="141" t="s">
        <v>225</v>
      </c>
      <c r="E19" s="159">
        <v>3600</v>
      </c>
    </row>
    <row r="20" spans="1:5" ht="16.5" customHeight="1" x14ac:dyDescent="0.25">
      <c r="A20" s="129"/>
      <c r="B20" s="141" t="s">
        <v>442</v>
      </c>
      <c r="C20" s="292"/>
      <c r="D20" s="141" t="s">
        <v>757</v>
      </c>
      <c r="E20" s="159">
        <v>3250</v>
      </c>
    </row>
    <row r="21" spans="1:5" ht="33.75" customHeight="1" x14ac:dyDescent="0.25">
      <c r="A21" s="129"/>
      <c r="B21" s="141" t="s">
        <v>444</v>
      </c>
      <c r="C21" s="290" t="s">
        <v>443</v>
      </c>
      <c r="D21" s="141" t="s">
        <v>853</v>
      </c>
      <c r="E21" s="159">
        <v>3000</v>
      </c>
    </row>
    <row r="22" spans="1:5" ht="22.5" customHeight="1" x14ac:dyDescent="0.25">
      <c r="A22" s="129"/>
      <c r="B22" s="141" t="s">
        <v>445</v>
      </c>
      <c r="C22" s="291"/>
      <c r="D22" s="141" t="s">
        <v>225</v>
      </c>
      <c r="E22" s="159">
        <v>3700</v>
      </c>
    </row>
    <row r="23" spans="1:5" ht="20.25" customHeight="1" x14ac:dyDescent="0.25">
      <c r="A23" s="129"/>
      <c r="B23" s="141" t="s">
        <v>446</v>
      </c>
      <c r="C23" s="292"/>
      <c r="D23" s="141" t="s">
        <v>757</v>
      </c>
      <c r="E23" s="159">
        <v>3350</v>
      </c>
    </row>
    <row r="24" spans="1:5" ht="30" customHeight="1" x14ac:dyDescent="0.25">
      <c r="A24" s="129"/>
      <c r="B24" s="141" t="s">
        <v>447</v>
      </c>
      <c r="C24" s="290" t="s">
        <v>450</v>
      </c>
      <c r="D24" s="141" t="s">
        <v>853</v>
      </c>
      <c r="E24" s="159">
        <v>3300</v>
      </c>
    </row>
    <row r="25" spans="1:5" ht="21.75" customHeight="1" x14ac:dyDescent="0.25">
      <c r="A25" s="129"/>
      <c r="B25" s="141" t="s">
        <v>448</v>
      </c>
      <c r="C25" s="291"/>
      <c r="D25" s="141" t="s">
        <v>225</v>
      </c>
      <c r="E25" s="159">
        <v>4000</v>
      </c>
    </row>
    <row r="26" spans="1:5" ht="23.25" customHeight="1" x14ac:dyDescent="0.25">
      <c r="A26" s="129"/>
      <c r="B26" s="141" t="s">
        <v>449</v>
      </c>
      <c r="C26" s="292"/>
      <c r="D26" s="141" t="s">
        <v>757</v>
      </c>
      <c r="E26" s="159">
        <v>3650</v>
      </c>
    </row>
    <row r="27" spans="1:5" ht="30.75" customHeight="1" x14ac:dyDescent="0.25">
      <c r="A27" s="129"/>
      <c r="B27" s="141" t="s">
        <v>451</v>
      </c>
      <c r="C27" s="290" t="s">
        <v>454</v>
      </c>
      <c r="D27" s="141" t="s">
        <v>853</v>
      </c>
      <c r="E27" s="159">
        <v>1600</v>
      </c>
    </row>
    <row r="28" spans="1:5" ht="19.5" customHeight="1" x14ac:dyDescent="0.25">
      <c r="A28" s="129"/>
      <c r="B28" s="141" t="s">
        <v>452</v>
      </c>
      <c r="C28" s="291"/>
      <c r="D28" s="141" t="s">
        <v>225</v>
      </c>
      <c r="E28" s="159">
        <v>2300</v>
      </c>
    </row>
    <row r="29" spans="1:5" ht="18.75" customHeight="1" x14ac:dyDescent="0.25">
      <c r="A29" s="129"/>
      <c r="B29" s="141" t="s">
        <v>453</v>
      </c>
      <c r="C29" s="292"/>
      <c r="D29" s="141" t="s">
        <v>757</v>
      </c>
      <c r="E29" s="159">
        <v>1950</v>
      </c>
    </row>
    <row r="30" spans="1:5" ht="27.6" x14ac:dyDescent="0.25">
      <c r="A30" s="129"/>
      <c r="B30" s="141" t="s">
        <v>455</v>
      </c>
      <c r="C30" s="118" t="s">
        <v>456</v>
      </c>
      <c r="D30" s="141" t="s">
        <v>853</v>
      </c>
      <c r="E30" s="115">
        <v>15800</v>
      </c>
    </row>
    <row r="31" spans="1:5" ht="27.6" x14ac:dyDescent="0.25">
      <c r="A31" s="129"/>
      <c r="B31" s="28" t="s">
        <v>457</v>
      </c>
      <c r="C31" s="28" t="s">
        <v>458</v>
      </c>
      <c r="D31" s="141" t="s">
        <v>853</v>
      </c>
      <c r="E31" s="115">
        <v>12800</v>
      </c>
    </row>
    <row r="32" spans="1:5" ht="27.6" x14ac:dyDescent="0.25">
      <c r="A32" s="129"/>
      <c r="B32" s="28" t="s">
        <v>459</v>
      </c>
      <c r="C32" s="28" t="s">
        <v>810</v>
      </c>
      <c r="D32" s="141" t="s">
        <v>853</v>
      </c>
      <c r="E32" s="115">
        <v>1300</v>
      </c>
    </row>
    <row r="33" spans="1:5" ht="109.2" x14ac:dyDescent="0.25">
      <c r="A33" s="129"/>
      <c r="B33" s="28" t="s">
        <v>108</v>
      </c>
      <c r="C33" s="236" t="s">
        <v>109</v>
      </c>
      <c r="D33" s="141" t="s">
        <v>853</v>
      </c>
      <c r="E33" s="111">
        <v>14300</v>
      </c>
    </row>
  </sheetData>
  <mergeCells count="10">
    <mergeCell ref="A1:E1"/>
    <mergeCell ref="C3:C5"/>
    <mergeCell ref="C6:C8"/>
    <mergeCell ref="C21:C23"/>
    <mergeCell ref="C27:C29"/>
    <mergeCell ref="C9:C11"/>
    <mergeCell ref="C12:C14"/>
    <mergeCell ref="C15:C17"/>
    <mergeCell ref="C18:C20"/>
    <mergeCell ref="C24:C26"/>
  </mergeCells>
  <phoneticPr fontId="13" type="noConversion"/>
  <pageMargins left="0.6692913385826772" right="0.35433070866141736" top="0.51181102362204722" bottom="0.19685039370078741" header="0.51181102362204722" footer="0.51181102362204722"/>
  <pageSetup paperSize="9" scale="9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9"/>
  <sheetViews>
    <sheetView view="pageBreakPreview" zoomScaleNormal="100" zoomScaleSheetLayoutView="100" workbookViewId="0">
      <pane xSplit="3" ySplit="3" topLeftCell="D4" activePane="bottomRight" state="frozen"/>
      <selection pane="topRight" activeCell="C1" sqref="C1"/>
      <selection pane="bottomLeft" activeCell="A8" sqref="A8"/>
      <selection pane="bottomRight" activeCell="G15" sqref="G15"/>
    </sheetView>
  </sheetViews>
  <sheetFormatPr defaultColWidth="9.109375" defaultRowHeight="12" x14ac:dyDescent="0.25"/>
  <cols>
    <col min="1" max="1" width="14.109375" style="50" customWidth="1"/>
    <col min="2" max="2" width="11.6640625" style="51" customWidth="1"/>
    <col min="3" max="3" width="41.5546875" style="51" customWidth="1"/>
    <col min="4" max="4" width="12.5546875" style="50" customWidth="1"/>
    <col min="5" max="5" width="14" style="239" customWidth="1"/>
    <col min="6" max="16384" width="9.109375" style="51"/>
  </cols>
  <sheetData>
    <row r="1" spans="1:44" ht="15.6" x14ac:dyDescent="0.25">
      <c r="A1" s="333" t="s">
        <v>770</v>
      </c>
      <c r="B1" s="333"/>
      <c r="C1" s="333"/>
      <c r="D1" s="333"/>
      <c r="E1" s="333"/>
    </row>
    <row r="2" spans="1:44" x14ac:dyDescent="0.25">
      <c r="C2" s="54"/>
      <c r="D2" s="55"/>
    </row>
    <row r="3" spans="1:44" s="56" customFormat="1" ht="31.5" customHeight="1" x14ac:dyDescent="0.25">
      <c r="A3" s="151" t="s">
        <v>1560</v>
      </c>
      <c r="B3" s="150" t="s">
        <v>1561</v>
      </c>
      <c r="C3" s="150" t="s">
        <v>1207</v>
      </c>
      <c r="D3" s="150" t="s">
        <v>956</v>
      </c>
      <c r="E3" s="234" t="s">
        <v>55</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row>
    <row r="4" spans="1:44" ht="30.75" customHeight="1" x14ac:dyDescent="0.25">
      <c r="A4" s="199" t="s">
        <v>880</v>
      </c>
      <c r="B4" s="28" t="s">
        <v>399</v>
      </c>
      <c r="C4" s="93" t="s">
        <v>2540</v>
      </c>
      <c r="D4" s="153" t="s">
        <v>21</v>
      </c>
      <c r="E4" s="115">
        <v>237000</v>
      </c>
    </row>
    <row r="5" spans="1:44" ht="41.4" x14ac:dyDescent="0.25">
      <c r="A5" s="199" t="s">
        <v>881</v>
      </c>
      <c r="B5" s="28" t="s">
        <v>400</v>
      </c>
      <c r="C5" s="93" t="s">
        <v>1473</v>
      </c>
      <c r="D5" s="153" t="s">
        <v>21</v>
      </c>
      <c r="E5" s="115">
        <v>89000</v>
      </c>
    </row>
    <row r="6" spans="1:44" ht="30.75" customHeight="1" x14ac:dyDescent="0.25">
      <c r="A6" s="119" t="s">
        <v>884</v>
      </c>
      <c r="B6" s="28" t="s">
        <v>401</v>
      </c>
      <c r="C6" s="93" t="s">
        <v>402</v>
      </c>
      <c r="D6" s="153" t="s">
        <v>21</v>
      </c>
      <c r="E6" s="115">
        <v>310000</v>
      </c>
    </row>
    <row r="7" spans="1:44" ht="23.25" customHeight="1" x14ac:dyDescent="0.25">
      <c r="A7" s="199" t="s">
        <v>882</v>
      </c>
      <c r="B7" s="28" t="s">
        <v>403</v>
      </c>
      <c r="C7" s="93" t="s">
        <v>404</v>
      </c>
      <c r="D7" s="153" t="s">
        <v>21</v>
      </c>
      <c r="E7" s="115">
        <v>520000</v>
      </c>
    </row>
    <row r="8" spans="1:44" ht="23.25" customHeight="1" x14ac:dyDescent="0.25">
      <c r="A8" s="199" t="s">
        <v>405</v>
      </c>
      <c r="B8" s="28" t="s">
        <v>406</v>
      </c>
      <c r="C8" s="93" t="s">
        <v>50</v>
      </c>
      <c r="D8" s="153" t="s">
        <v>21</v>
      </c>
      <c r="E8" s="115">
        <v>440000</v>
      </c>
    </row>
    <row r="9" spans="1:44" ht="23.25" customHeight="1" x14ac:dyDescent="0.25">
      <c r="A9" s="199" t="s">
        <v>405</v>
      </c>
      <c r="B9" s="28" t="s">
        <v>407</v>
      </c>
      <c r="C9" s="93" t="s">
        <v>408</v>
      </c>
      <c r="D9" s="153" t="s">
        <v>21</v>
      </c>
      <c r="E9" s="115">
        <v>475000</v>
      </c>
    </row>
    <row r="10" spans="1:44" ht="23.25" customHeight="1" x14ac:dyDescent="0.25">
      <c r="A10" s="199" t="s">
        <v>405</v>
      </c>
      <c r="B10" s="28" t="s">
        <v>409</v>
      </c>
      <c r="C10" s="93" t="s">
        <v>410</v>
      </c>
      <c r="D10" s="153" t="s">
        <v>21</v>
      </c>
      <c r="E10" s="115">
        <v>560000</v>
      </c>
    </row>
    <row r="11" spans="1:44" ht="23.25" customHeight="1" x14ac:dyDescent="0.25">
      <c r="A11" s="199" t="s">
        <v>411</v>
      </c>
      <c r="B11" s="28" t="s">
        <v>412</v>
      </c>
      <c r="C11" s="93" t="s">
        <v>413</v>
      </c>
      <c r="D11" s="153" t="s">
        <v>21</v>
      </c>
      <c r="E11" s="115">
        <v>280000</v>
      </c>
    </row>
    <row r="12" spans="1:44" ht="41.4" x14ac:dyDescent="0.25">
      <c r="A12" s="119" t="s">
        <v>883</v>
      </c>
      <c r="B12" s="28" t="s">
        <v>414</v>
      </c>
      <c r="C12" s="93" t="s">
        <v>415</v>
      </c>
      <c r="D12" s="153" t="s">
        <v>21</v>
      </c>
      <c r="E12" s="115">
        <v>415000</v>
      </c>
    </row>
    <row r="13" spans="1:44" ht="30.75" customHeight="1" x14ac:dyDescent="0.25">
      <c r="A13" s="199" t="s">
        <v>880</v>
      </c>
      <c r="B13" s="28" t="s">
        <v>416</v>
      </c>
      <c r="C13" s="93" t="s">
        <v>417</v>
      </c>
      <c r="D13" s="153" t="s">
        <v>21</v>
      </c>
      <c r="E13" s="115">
        <v>300000</v>
      </c>
    </row>
    <row r="14" spans="1:44" ht="23.25" customHeight="1" x14ac:dyDescent="0.25">
      <c r="A14" s="199" t="s">
        <v>1470</v>
      </c>
      <c r="B14" s="28" t="s">
        <v>1471</v>
      </c>
      <c r="C14" s="93" t="s">
        <v>1472</v>
      </c>
      <c r="D14" s="153" t="s">
        <v>21</v>
      </c>
      <c r="E14" s="115">
        <v>210000</v>
      </c>
    </row>
    <row r="15" spans="1:44" ht="41.4" x14ac:dyDescent="0.25">
      <c r="A15" s="199" t="s">
        <v>1566</v>
      </c>
      <c r="B15" s="28" t="s">
        <v>1562</v>
      </c>
      <c r="C15" s="93" t="s">
        <v>1567</v>
      </c>
      <c r="D15" s="153" t="s">
        <v>21</v>
      </c>
      <c r="E15" s="115">
        <v>229000</v>
      </c>
    </row>
    <row r="16" spans="1:44" ht="41.4" x14ac:dyDescent="0.25">
      <c r="A16" s="199" t="s">
        <v>1566</v>
      </c>
      <c r="B16" s="28" t="s">
        <v>1563</v>
      </c>
      <c r="C16" s="93" t="s">
        <v>1568</v>
      </c>
      <c r="D16" s="153" t="s">
        <v>21</v>
      </c>
      <c r="E16" s="115">
        <v>255000</v>
      </c>
    </row>
    <row r="17" spans="1:5" ht="41.4" x14ac:dyDescent="0.25">
      <c r="A17" s="199" t="s">
        <v>1566</v>
      </c>
      <c r="B17" s="28" t="s">
        <v>1564</v>
      </c>
      <c r="C17" s="93" t="s">
        <v>1569</v>
      </c>
      <c r="D17" s="153" t="s">
        <v>21</v>
      </c>
      <c r="E17" s="115">
        <v>243000</v>
      </c>
    </row>
    <row r="18" spans="1:5" ht="41.4" x14ac:dyDescent="0.25">
      <c r="A18" s="199" t="s">
        <v>1566</v>
      </c>
      <c r="B18" s="28" t="s">
        <v>1565</v>
      </c>
      <c r="C18" s="93" t="s">
        <v>1570</v>
      </c>
      <c r="D18" s="153" t="s">
        <v>21</v>
      </c>
      <c r="E18" s="115">
        <v>312000</v>
      </c>
    </row>
    <row r="19" spans="1:5" ht="41.4" x14ac:dyDescent="0.25">
      <c r="A19" s="199" t="s">
        <v>1631</v>
      </c>
      <c r="B19" s="28" t="s">
        <v>1630</v>
      </c>
      <c r="C19" s="93" t="s">
        <v>1629</v>
      </c>
      <c r="D19" s="153" t="s">
        <v>21</v>
      </c>
      <c r="E19" s="115">
        <v>390000</v>
      </c>
    </row>
  </sheetData>
  <mergeCells count="1">
    <mergeCell ref="A1:E1"/>
  </mergeCells>
  <phoneticPr fontId="0" type="noConversion"/>
  <pageMargins left="0.62992125984251968" right="0.39370078740157483" top="0.51181102362204722" bottom="0.27559055118110237" header="0.19685039370078741" footer="0.11811023622047245"/>
  <pageSetup paperSize="9" fitToHeight="0" orientation="portrait" verticalDpi="7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3"/>
  <sheetViews>
    <sheetView view="pageBreakPreview" zoomScaleNormal="100" zoomScaleSheetLayoutView="100" workbookViewId="0">
      <pane xSplit="3" ySplit="3" topLeftCell="D4" activePane="bottomRight" state="frozen"/>
      <selection pane="topRight" activeCell="C1" sqref="C1"/>
      <selection pane="bottomLeft" activeCell="A8" sqref="A8"/>
      <selection pane="bottomRight" activeCell="B5" sqref="B5"/>
    </sheetView>
  </sheetViews>
  <sheetFormatPr defaultColWidth="9.109375" defaultRowHeight="12" x14ac:dyDescent="0.25"/>
  <cols>
    <col min="1" max="1" width="12.5546875" style="72" customWidth="1"/>
    <col min="2" max="2" width="12.44140625" style="51" customWidth="1"/>
    <col min="3" max="3" width="45.88671875" style="51" customWidth="1"/>
    <col min="4" max="4" width="12.44140625" style="50" customWidth="1"/>
    <col min="5" max="5" width="13.88671875" style="90" customWidth="1"/>
    <col min="6" max="16384" width="9.109375" style="51"/>
  </cols>
  <sheetData>
    <row r="1" spans="1:44" ht="21.75" customHeight="1" x14ac:dyDescent="0.25">
      <c r="A1" s="333" t="s">
        <v>879</v>
      </c>
      <c r="B1" s="333"/>
      <c r="C1" s="333"/>
      <c r="D1" s="333"/>
      <c r="E1" s="333"/>
    </row>
    <row r="2" spans="1:44" x14ac:dyDescent="0.25">
      <c r="C2" s="54"/>
      <c r="D2" s="55"/>
    </row>
    <row r="3" spans="1:44" s="56" customFormat="1" ht="20.399999999999999" x14ac:dyDescent="0.25">
      <c r="A3" s="151" t="s">
        <v>1560</v>
      </c>
      <c r="B3" s="150" t="s">
        <v>1561</v>
      </c>
      <c r="C3" s="150" t="s">
        <v>1207</v>
      </c>
      <c r="D3" s="150" t="s">
        <v>956</v>
      </c>
      <c r="E3" s="150" t="s">
        <v>55</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row>
    <row r="4" spans="1:44" ht="25.5" customHeight="1" x14ac:dyDescent="0.25">
      <c r="A4" s="214"/>
      <c r="B4" s="28" t="s">
        <v>764</v>
      </c>
      <c r="C4" s="29" t="s">
        <v>765</v>
      </c>
      <c r="D4" s="28" t="s">
        <v>957</v>
      </c>
      <c r="E4" s="85">
        <v>500</v>
      </c>
    </row>
    <row r="5" spans="1:44" ht="30.75" customHeight="1" x14ac:dyDescent="0.25">
      <c r="A5" s="214"/>
      <c r="B5" s="28" t="s">
        <v>766</v>
      </c>
      <c r="C5" s="29" t="s">
        <v>767</v>
      </c>
      <c r="D5" s="28" t="s">
        <v>957</v>
      </c>
      <c r="E5" s="85">
        <v>835</v>
      </c>
    </row>
    <row r="6" spans="1:44" ht="25.5" customHeight="1" x14ac:dyDescent="0.25">
      <c r="A6" s="214"/>
      <c r="B6" s="28" t="s">
        <v>768</v>
      </c>
      <c r="C6" s="34" t="s">
        <v>769</v>
      </c>
      <c r="D6" s="28" t="s">
        <v>957</v>
      </c>
      <c r="E6" s="85">
        <v>510</v>
      </c>
    </row>
    <row r="33" ht="19.5" customHeight="1" x14ac:dyDescent="0.25"/>
  </sheetData>
  <mergeCells count="1">
    <mergeCell ref="A1:E1"/>
  </mergeCells>
  <phoneticPr fontId="0" type="noConversion"/>
  <pageMargins left="0.62992125984251968" right="0.39370078740157483" top="0.51181102362204722" bottom="0.27559055118110237" header="0.19685039370078741" footer="0.11811023622047245"/>
  <pageSetup paperSize="9" scale="96" fitToHeight="0" orientation="portrait" verticalDpi="72"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9"/>
  <sheetViews>
    <sheetView view="pageBreakPreview" zoomScaleNormal="100" zoomScaleSheetLayoutView="100" workbookViewId="0">
      <pane xSplit="3" ySplit="3" topLeftCell="D4" activePane="bottomRight" state="frozen"/>
      <selection pane="topRight" activeCell="C1" sqref="C1"/>
      <selection pane="bottomLeft" activeCell="A8" sqref="A8"/>
      <selection pane="bottomRight" sqref="A1:E9"/>
    </sheetView>
  </sheetViews>
  <sheetFormatPr defaultColWidth="9.109375" defaultRowHeight="12" x14ac:dyDescent="0.25"/>
  <cols>
    <col min="1" max="1" width="12.6640625" style="72" customWidth="1"/>
    <col min="2" max="2" width="11.33203125" style="51" customWidth="1"/>
    <col min="3" max="3" width="44.88671875" style="51" customWidth="1"/>
    <col min="4" max="4" width="12.44140625" style="50" customWidth="1"/>
    <col min="5" max="5" width="13.88671875" style="51" customWidth="1"/>
    <col min="6" max="16384" width="9.109375" style="51"/>
  </cols>
  <sheetData>
    <row r="1" spans="1:44" ht="21.75" customHeight="1" x14ac:dyDescent="0.25">
      <c r="A1" s="333" t="s">
        <v>125</v>
      </c>
      <c r="B1" s="333"/>
      <c r="C1" s="333"/>
      <c r="D1" s="333"/>
      <c r="E1" s="333"/>
    </row>
    <row r="2" spans="1:44" x14ac:dyDescent="0.25">
      <c r="C2" s="54"/>
      <c r="D2" s="55"/>
    </row>
    <row r="3" spans="1:44" s="56" customFormat="1" ht="20.399999999999999" x14ac:dyDescent="0.25">
      <c r="A3" s="151" t="s">
        <v>1560</v>
      </c>
      <c r="B3" s="150" t="s">
        <v>1561</v>
      </c>
      <c r="C3" s="150" t="s">
        <v>1207</v>
      </c>
      <c r="D3" s="150" t="s">
        <v>956</v>
      </c>
      <c r="E3" s="150" t="s">
        <v>55</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row>
    <row r="4" spans="1:44" ht="46.5" customHeight="1" x14ac:dyDescent="0.25">
      <c r="A4" s="199" t="s">
        <v>1590</v>
      </c>
      <c r="B4" s="28" t="s">
        <v>123</v>
      </c>
      <c r="C4" s="29" t="s">
        <v>124</v>
      </c>
      <c r="D4" s="28" t="s">
        <v>21</v>
      </c>
      <c r="E4" s="115">
        <v>39500</v>
      </c>
    </row>
    <row r="5" spans="1:44" ht="25.5" customHeight="1" x14ac:dyDescent="0.25">
      <c r="A5" s="119" t="s">
        <v>812</v>
      </c>
      <c r="B5" s="28" t="s">
        <v>750</v>
      </c>
      <c r="C5" s="30" t="s">
        <v>751</v>
      </c>
      <c r="D5" s="28" t="s">
        <v>21</v>
      </c>
      <c r="E5" s="115">
        <v>72200</v>
      </c>
    </row>
    <row r="6" spans="1:44" ht="41.4" x14ac:dyDescent="0.25">
      <c r="A6" s="119" t="s">
        <v>363</v>
      </c>
      <c r="B6" s="28" t="s">
        <v>752</v>
      </c>
      <c r="C6" s="30" t="s">
        <v>753</v>
      </c>
      <c r="D6" s="28" t="s">
        <v>21</v>
      </c>
      <c r="E6" s="115">
        <v>133300</v>
      </c>
    </row>
    <row r="7" spans="1:44" ht="41.4" x14ac:dyDescent="0.25">
      <c r="A7" s="119" t="s">
        <v>1591</v>
      </c>
      <c r="B7" s="28" t="s">
        <v>754</v>
      </c>
      <c r="C7" s="145" t="s">
        <v>755</v>
      </c>
      <c r="D7" s="28" t="s">
        <v>21</v>
      </c>
      <c r="E7" s="115">
        <v>107300</v>
      </c>
    </row>
    <row r="8" spans="1:44" ht="37.5" customHeight="1" x14ac:dyDescent="0.25">
      <c r="A8" s="199" t="s">
        <v>241</v>
      </c>
      <c r="B8" s="28" t="s">
        <v>1326</v>
      </c>
      <c r="C8" s="30" t="s">
        <v>1327</v>
      </c>
      <c r="D8" s="28" t="s">
        <v>21</v>
      </c>
      <c r="E8" s="115">
        <v>26100</v>
      </c>
    </row>
    <row r="9" spans="1:44" ht="37.5" customHeight="1" x14ac:dyDescent="0.25">
      <c r="A9" s="199" t="s">
        <v>2695</v>
      </c>
      <c r="B9" s="275" t="s">
        <v>2696</v>
      </c>
      <c r="C9" s="34" t="s">
        <v>2697</v>
      </c>
      <c r="D9" s="118" t="s">
        <v>2682</v>
      </c>
      <c r="E9" s="266">
        <v>269000</v>
      </c>
    </row>
  </sheetData>
  <mergeCells count="1">
    <mergeCell ref="A1:E1"/>
  </mergeCells>
  <phoneticPr fontId="0" type="noConversion"/>
  <pageMargins left="0.62992125984251968" right="0.39370078740157483" top="0.51181102362204722" bottom="0.27559055118110237" header="0.19685039370078741" footer="0.11811023622047245"/>
  <pageSetup paperSize="9" scale="99" fitToHeight="0" orientation="portrait" verticalDpi="7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view="pageBreakPreview" zoomScaleNormal="100" zoomScaleSheetLayoutView="100" workbookViewId="0">
      <selection activeCell="J15" sqref="J15"/>
    </sheetView>
  </sheetViews>
  <sheetFormatPr defaultColWidth="9.109375" defaultRowHeight="15.6" x14ac:dyDescent="0.3"/>
  <cols>
    <col min="1" max="1" width="14.109375" style="73" customWidth="1"/>
    <col min="2" max="2" width="11" style="73" customWidth="1"/>
    <col min="3" max="3" width="41.6640625" style="73" customWidth="1"/>
    <col min="4" max="4" width="12.5546875" style="73" customWidth="1"/>
    <col min="5" max="5" width="13.109375" style="73" customWidth="1"/>
    <col min="6" max="16384" width="9.109375" style="73"/>
  </cols>
  <sheetData>
    <row r="1" spans="1:5" x14ac:dyDescent="0.3">
      <c r="A1" s="304" t="s">
        <v>756</v>
      </c>
      <c r="B1" s="304"/>
      <c r="C1" s="304"/>
      <c r="D1" s="304"/>
      <c r="E1" s="304"/>
    </row>
    <row r="2" spans="1:5" x14ac:dyDescent="0.3">
      <c r="A2" s="328"/>
      <c r="B2" s="328"/>
      <c r="C2" s="328"/>
      <c r="D2" s="328"/>
      <c r="E2" s="328"/>
    </row>
    <row r="3" spans="1:5" ht="31.5" customHeight="1" x14ac:dyDescent="0.3">
      <c r="A3" s="151" t="s">
        <v>1560</v>
      </c>
      <c r="B3" s="150" t="s">
        <v>1561</v>
      </c>
      <c r="C3" s="150" t="s">
        <v>1207</v>
      </c>
      <c r="D3" s="150" t="s">
        <v>956</v>
      </c>
      <c r="E3" s="150" t="s">
        <v>55</v>
      </c>
    </row>
    <row r="4" spans="1:5" ht="21" customHeight="1" x14ac:dyDescent="0.3">
      <c r="A4" s="119" t="s">
        <v>1492</v>
      </c>
      <c r="B4" s="28" t="s">
        <v>806</v>
      </c>
      <c r="C4" s="30" t="s">
        <v>807</v>
      </c>
      <c r="D4" s="28" t="s">
        <v>21</v>
      </c>
      <c r="E4" s="115">
        <v>36900</v>
      </c>
    </row>
    <row r="5" spans="1:5" ht="21" customHeight="1" x14ac:dyDescent="0.3">
      <c r="A5" s="119" t="s">
        <v>1493</v>
      </c>
      <c r="B5" s="28" t="s">
        <v>808</v>
      </c>
      <c r="C5" s="30" t="s">
        <v>1490</v>
      </c>
      <c r="D5" s="28" t="s">
        <v>21</v>
      </c>
      <c r="E5" s="115">
        <v>52900</v>
      </c>
    </row>
    <row r="6" spans="1:5" ht="21" customHeight="1" x14ac:dyDescent="0.3">
      <c r="A6" s="119" t="s">
        <v>1494</v>
      </c>
      <c r="B6" s="28" t="s">
        <v>809</v>
      </c>
      <c r="C6" s="30" t="s">
        <v>1491</v>
      </c>
      <c r="D6" s="28" t="s">
        <v>21</v>
      </c>
      <c r="E6" s="115">
        <v>72900</v>
      </c>
    </row>
    <row r="7" spans="1:5" ht="27.6" x14ac:dyDescent="0.3">
      <c r="A7" s="119" t="s">
        <v>1555</v>
      </c>
      <c r="B7" s="28" t="s">
        <v>1161</v>
      </c>
      <c r="C7" s="30" t="s">
        <v>1162</v>
      </c>
      <c r="D7" s="28" t="s">
        <v>21</v>
      </c>
      <c r="E7" s="115">
        <v>32000</v>
      </c>
    </row>
    <row r="8" spans="1:5" ht="41.4" x14ac:dyDescent="0.3">
      <c r="A8" s="119" t="s">
        <v>468</v>
      </c>
      <c r="B8" s="28" t="s">
        <v>1163</v>
      </c>
      <c r="C8" s="30" t="s">
        <v>1550</v>
      </c>
      <c r="D8" s="28" t="s">
        <v>21</v>
      </c>
      <c r="E8" s="115">
        <v>54900</v>
      </c>
    </row>
    <row r="9" spans="1:5" ht="27.6" x14ac:dyDescent="0.3">
      <c r="A9" s="119" t="s">
        <v>1551</v>
      </c>
      <c r="B9" s="28" t="s">
        <v>1164</v>
      </c>
      <c r="C9" s="30" t="s">
        <v>1552</v>
      </c>
      <c r="D9" s="28" t="s">
        <v>21</v>
      </c>
      <c r="E9" s="115">
        <v>41900</v>
      </c>
    </row>
    <row r="10" spans="1:5" ht="27.6" x14ac:dyDescent="0.3">
      <c r="A10" s="176" t="s">
        <v>1350</v>
      </c>
      <c r="B10" s="28" t="s">
        <v>1165</v>
      </c>
      <c r="C10" s="30" t="s">
        <v>1553</v>
      </c>
      <c r="D10" s="28" t="s">
        <v>21</v>
      </c>
      <c r="E10" s="115">
        <v>18500</v>
      </c>
    </row>
    <row r="11" spans="1:5" ht="23.25" customHeight="1" x14ac:dyDescent="0.3">
      <c r="A11" s="119" t="s">
        <v>1554</v>
      </c>
      <c r="B11" s="28" t="s">
        <v>1166</v>
      </c>
      <c r="C11" s="30" t="s">
        <v>1167</v>
      </c>
      <c r="D11" s="28" t="s">
        <v>21</v>
      </c>
      <c r="E11" s="115">
        <v>26200</v>
      </c>
    </row>
    <row r="12" spans="1:5" ht="23.25" customHeight="1" x14ac:dyDescent="0.3">
      <c r="A12" s="119" t="s">
        <v>1556</v>
      </c>
      <c r="B12" s="28" t="s">
        <v>1557</v>
      </c>
      <c r="C12" s="91" t="s">
        <v>1558</v>
      </c>
      <c r="D12" s="28" t="s">
        <v>21</v>
      </c>
      <c r="E12" s="115">
        <v>19700</v>
      </c>
    </row>
    <row r="13" spans="1:5" ht="27.6" x14ac:dyDescent="0.3">
      <c r="A13" s="176" t="s">
        <v>1350</v>
      </c>
      <c r="B13" s="146" t="s">
        <v>1351</v>
      </c>
      <c r="C13" s="147" t="s">
        <v>1469</v>
      </c>
      <c r="D13" s="148" t="s">
        <v>21</v>
      </c>
      <c r="E13" s="125">
        <v>21900</v>
      </c>
    </row>
  </sheetData>
  <mergeCells count="2">
    <mergeCell ref="A1:E1"/>
    <mergeCell ref="A2:E2"/>
  </mergeCells>
  <phoneticPr fontId="13" type="noConversion"/>
  <pageMargins left="0.70866141732283472" right="0.39370078740157483" top="0.51181102362204722" bottom="0.39370078740157483"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view="pageBreakPreview" zoomScaleNormal="100" zoomScaleSheetLayoutView="100" workbookViewId="0">
      <selection activeCell="I15" sqref="I15"/>
    </sheetView>
  </sheetViews>
  <sheetFormatPr defaultColWidth="9.109375" defaultRowHeight="13.8" x14ac:dyDescent="0.25"/>
  <cols>
    <col min="1" max="1" width="14.109375" style="184" customWidth="1"/>
    <col min="2" max="2" width="11.109375" style="35" customWidth="1"/>
    <col min="3" max="3" width="44.6640625" style="35" customWidth="1"/>
    <col min="4" max="4" width="13.33203125" style="184" customWidth="1"/>
    <col min="5" max="5" width="12.109375" style="35" customWidth="1"/>
    <col min="6" max="16384" width="9.109375" style="184"/>
  </cols>
  <sheetData>
    <row r="1" spans="1:10" ht="28.5" customHeight="1" x14ac:dyDescent="0.25">
      <c r="A1" s="341" t="s">
        <v>1592</v>
      </c>
      <c r="B1" s="341"/>
      <c r="C1" s="341"/>
      <c r="D1" s="341"/>
      <c r="E1" s="341"/>
    </row>
    <row r="2" spans="1:10" x14ac:dyDescent="0.25">
      <c r="A2" s="328"/>
      <c r="B2" s="328"/>
      <c r="C2" s="328"/>
      <c r="D2" s="328"/>
      <c r="E2" s="328"/>
    </row>
    <row r="3" spans="1:10" ht="20.399999999999999" x14ac:dyDescent="0.25">
      <c r="A3" s="150" t="s">
        <v>1560</v>
      </c>
      <c r="B3" s="150" t="s">
        <v>1561</v>
      </c>
      <c r="C3" s="150" t="s">
        <v>1207</v>
      </c>
      <c r="D3" s="150" t="s">
        <v>956</v>
      </c>
      <c r="E3" s="150" t="s">
        <v>55</v>
      </c>
    </row>
    <row r="4" spans="1:10" ht="18.75" customHeight="1" x14ac:dyDescent="0.25">
      <c r="A4" s="342" t="s">
        <v>356</v>
      </c>
      <c r="B4" s="343"/>
      <c r="C4" s="343"/>
      <c r="D4" s="343"/>
      <c r="E4" s="344"/>
    </row>
    <row r="5" spans="1:10" ht="27.6" x14ac:dyDescent="0.25">
      <c r="A5" s="119" t="s">
        <v>26</v>
      </c>
      <c r="B5" s="28" t="s">
        <v>357</v>
      </c>
      <c r="C5" s="30" t="s">
        <v>358</v>
      </c>
      <c r="D5" s="154" t="s">
        <v>958</v>
      </c>
      <c r="E5" s="115">
        <v>1275</v>
      </c>
      <c r="J5" s="216"/>
    </row>
    <row r="6" spans="1:10" ht="15" customHeight="1" x14ac:dyDescent="0.25">
      <c r="A6" s="345" t="s">
        <v>503</v>
      </c>
      <c r="B6" s="346"/>
      <c r="C6" s="346"/>
      <c r="D6" s="346"/>
      <c r="E6" s="347"/>
      <c r="J6" s="216"/>
    </row>
    <row r="7" spans="1:10" ht="27.6" x14ac:dyDescent="0.25">
      <c r="A7" s="154" t="s">
        <v>504</v>
      </c>
      <c r="B7" s="153" t="s">
        <v>505</v>
      </c>
      <c r="C7" s="30" t="s">
        <v>506</v>
      </c>
      <c r="D7" s="154" t="s">
        <v>957</v>
      </c>
      <c r="E7" s="110">
        <v>410</v>
      </c>
      <c r="J7" s="216"/>
    </row>
    <row r="8" spans="1:10" ht="27.6" x14ac:dyDescent="0.25">
      <c r="A8" s="157" t="s">
        <v>507</v>
      </c>
      <c r="B8" s="178" t="s">
        <v>508</v>
      </c>
      <c r="C8" s="201" t="s">
        <v>509</v>
      </c>
      <c r="D8" s="154" t="s">
        <v>957</v>
      </c>
      <c r="E8" s="125">
        <v>410</v>
      </c>
    </row>
    <row r="9" spans="1:10" ht="41.4" x14ac:dyDescent="0.25">
      <c r="A9" s="157" t="s">
        <v>510</v>
      </c>
      <c r="B9" s="178" t="s">
        <v>511</v>
      </c>
      <c r="C9" s="215" t="s">
        <v>512</v>
      </c>
      <c r="D9" s="154" t="s">
        <v>513</v>
      </c>
      <c r="E9" s="125">
        <v>1100</v>
      </c>
    </row>
    <row r="10" spans="1:10" ht="41.4" x14ac:dyDescent="0.25">
      <c r="A10" s="157" t="s">
        <v>514</v>
      </c>
      <c r="B10" s="178" t="s">
        <v>515</v>
      </c>
      <c r="C10" s="201" t="s">
        <v>516</v>
      </c>
      <c r="D10" s="154" t="s">
        <v>957</v>
      </c>
      <c r="E10" s="115">
        <v>410</v>
      </c>
    </row>
    <row r="11" spans="1:10" ht="27.6" x14ac:dyDescent="0.25">
      <c r="A11" s="154" t="s">
        <v>517</v>
      </c>
      <c r="B11" s="153" t="s">
        <v>518</v>
      </c>
      <c r="C11" s="30" t="s">
        <v>519</v>
      </c>
      <c r="D11" s="154" t="s">
        <v>957</v>
      </c>
      <c r="E11" s="115">
        <v>410</v>
      </c>
    </row>
    <row r="12" spans="1:10" ht="19.5" customHeight="1" x14ac:dyDescent="0.25">
      <c r="A12" s="305" t="s">
        <v>520</v>
      </c>
      <c r="B12" s="306"/>
      <c r="C12" s="306"/>
      <c r="D12" s="306"/>
      <c r="E12" s="314"/>
    </row>
    <row r="13" spans="1:10" ht="41.4" x14ac:dyDescent="0.25">
      <c r="A13" s="154" t="s">
        <v>521</v>
      </c>
      <c r="B13" s="217" t="s">
        <v>522</v>
      </c>
      <c r="C13" s="201" t="s">
        <v>523</v>
      </c>
      <c r="D13" s="154" t="s">
        <v>959</v>
      </c>
      <c r="E13" s="115">
        <v>11250</v>
      </c>
    </row>
    <row r="14" spans="1:10" ht="27.6" x14ac:dyDescent="0.25">
      <c r="A14" s="167" t="s">
        <v>524</v>
      </c>
      <c r="B14" s="28" t="s">
        <v>525</v>
      </c>
      <c r="C14" s="30" t="s">
        <v>526</v>
      </c>
      <c r="D14" s="154" t="s">
        <v>959</v>
      </c>
      <c r="E14" s="115">
        <v>11900</v>
      </c>
    </row>
    <row r="15" spans="1:10" ht="27.6" x14ac:dyDescent="0.25">
      <c r="A15" s="167" t="s">
        <v>524</v>
      </c>
      <c r="B15" s="28" t="s">
        <v>527</v>
      </c>
      <c r="C15" s="30" t="s">
        <v>528</v>
      </c>
      <c r="D15" s="154" t="s">
        <v>959</v>
      </c>
      <c r="E15" s="115">
        <v>17500</v>
      </c>
    </row>
    <row r="16" spans="1:10" ht="19.5" customHeight="1" x14ac:dyDescent="0.25">
      <c r="A16" s="305" t="s">
        <v>529</v>
      </c>
      <c r="B16" s="306"/>
      <c r="C16" s="306"/>
      <c r="D16" s="306"/>
      <c r="E16" s="314"/>
    </row>
    <row r="17" spans="1:5" ht="27.6" x14ac:dyDescent="0.25">
      <c r="A17" s="167" t="s">
        <v>530</v>
      </c>
      <c r="B17" s="28" t="s">
        <v>531</v>
      </c>
      <c r="C17" s="30" t="s">
        <v>104</v>
      </c>
      <c r="D17" s="154" t="s">
        <v>957</v>
      </c>
      <c r="E17" s="115">
        <v>550</v>
      </c>
    </row>
    <row r="18" spans="1:5" ht="41.4" x14ac:dyDescent="0.25">
      <c r="A18" s="154" t="s">
        <v>2262</v>
      </c>
      <c r="B18" s="28" t="s">
        <v>105</v>
      </c>
      <c r="C18" s="30" t="s">
        <v>106</v>
      </c>
      <c r="D18" s="154" t="s">
        <v>107</v>
      </c>
      <c r="E18" s="115">
        <v>730</v>
      </c>
    </row>
  </sheetData>
  <mergeCells count="6">
    <mergeCell ref="A16:E16"/>
    <mergeCell ref="A12:E12"/>
    <mergeCell ref="A1:E1"/>
    <mergeCell ref="A2:E2"/>
    <mergeCell ref="A4:E4"/>
    <mergeCell ref="A6:E6"/>
  </mergeCells>
  <phoneticPr fontId="0" type="noConversion"/>
  <pageMargins left="0.62992125984251968" right="0.39370078740157483" top="0.51181102362204722" bottom="0.39370078740157483" header="0.51181102362204722" footer="0.51181102362204722"/>
  <pageSetup paperSize="9" scale="9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view="pageBreakPreview" zoomScaleNormal="100" zoomScaleSheetLayoutView="100" workbookViewId="0">
      <selection activeCell="J14" sqref="J14"/>
    </sheetView>
  </sheetViews>
  <sheetFormatPr defaultColWidth="9.109375" defaultRowHeight="13.8" x14ac:dyDescent="0.25"/>
  <cols>
    <col min="1" max="1" width="13" style="184" customWidth="1"/>
    <col min="2" max="2" width="10.6640625" style="35" customWidth="1"/>
    <col min="3" max="3" width="45.44140625" style="35" customWidth="1"/>
    <col min="4" max="4" width="11.5546875" style="184" customWidth="1"/>
    <col min="5" max="5" width="12.109375" style="35" customWidth="1"/>
    <col min="6" max="16384" width="9.109375" style="35"/>
  </cols>
  <sheetData>
    <row r="1" spans="1:31" ht="27.75" customHeight="1" x14ac:dyDescent="0.25">
      <c r="A1" s="348" t="s">
        <v>1593</v>
      </c>
      <c r="B1" s="348"/>
      <c r="C1" s="348"/>
      <c r="D1" s="348"/>
      <c r="E1" s="348"/>
    </row>
    <row r="2" spans="1:31" s="175" customFormat="1" ht="20.399999999999999" x14ac:dyDescent="0.25">
      <c r="A2" s="150" t="s">
        <v>1560</v>
      </c>
      <c r="B2" s="150" t="s">
        <v>1561</v>
      </c>
      <c r="C2" s="150" t="s">
        <v>1207</v>
      </c>
      <c r="D2" s="150" t="s">
        <v>956</v>
      </c>
      <c r="E2" s="150" t="s">
        <v>55</v>
      </c>
      <c r="H2" s="158"/>
      <c r="I2" s="158"/>
      <c r="J2" s="158"/>
      <c r="K2" s="158"/>
      <c r="L2" s="158"/>
      <c r="M2" s="158"/>
      <c r="N2" s="158"/>
      <c r="O2" s="158"/>
      <c r="P2" s="158"/>
      <c r="Q2" s="158"/>
      <c r="R2" s="158"/>
      <c r="S2" s="158"/>
      <c r="T2" s="158"/>
      <c r="U2" s="158"/>
      <c r="V2" s="158"/>
      <c r="W2" s="158"/>
      <c r="X2" s="158"/>
      <c r="Y2" s="158"/>
      <c r="Z2" s="158"/>
      <c r="AA2" s="158"/>
      <c r="AB2" s="158"/>
      <c r="AC2" s="158"/>
      <c r="AD2" s="158"/>
      <c r="AE2" s="158"/>
    </row>
    <row r="3" spans="1:31" s="25" customFormat="1" ht="22.5" customHeight="1" x14ac:dyDescent="0.25">
      <c r="A3" s="353" t="s">
        <v>379</v>
      </c>
      <c r="B3" s="354"/>
      <c r="C3" s="354"/>
      <c r="D3" s="354"/>
      <c r="E3" s="355"/>
    </row>
    <row r="4" spans="1:31" s="25" customFormat="1" ht="41.4" x14ac:dyDescent="0.25">
      <c r="A4" s="174" t="s">
        <v>482</v>
      </c>
      <c r="B4" s="28" t="s">
        <v>483</v>
      </c>
      <c r="C4" s="30" t="s">
        <v>484</v>
      </c>
      <c r="D4" s="154" t="s">
        <v>21</v>
      </c>
      <c r="E4" s="125">
        <v>82000</v>
      </c>
    </row>
    <row r="5" spans="1:31" s="25" customFormat="1" ht="22.5" customHeight="1" x14ac:dyDescent="0.25">
      <c r="A5" s="353" t="s">
        <v>485</v>
      </c>
      <c r="B5" s="354"/>
      <c r="C5" s="354"/>
      <c r="D5" s="354"/>
      <c r="E5" s="355"/>
    </row>
    <row r="6" spans="1:31" s="25" customFormat="1" ht="22.5" customHeight="1" x14ac:dyDescent="0.25">
      <c r="A6" s="174" t="s">
        <v>1210</v>
      </c>
      <c r="B6" s="28" t="s">
        <v>486</v>
      </c>
      <c r="C6" s="30" t="s">
        <v>487</v>
      </c>
      <c r="D6" s="154" t="s">
        <v>21</v>
      </c>
      <c r="E6" s="125">
        <v>11600</v>
      </c>
    </row>
    <row r="7" spans="1:31" s="25" customFormat="1" ht="22.5" customHeight="1" x14ac:dyDescent="0.25">
      <c r="A7" s="174" t="s">
        <v>1209</v>
      </c>
      <c r="B7" s="28" t="s">
        <v>488</v>
      </c>
      <c r="C7" s="30" t="s">
        <v>489</v>
      </c>
      <c r="D7" s="154" t="s">
        <v>21</v>
      </c>
      <c r="E7" s="125">
        <v>11450</v>
      </c>
    </row>
    <row r="8" spans="1:31" s="25" customFormat="1" ht="22.5" customHeight="1" x14ac:dyDescent="0.25">
      <c r="A8" s="174" t="s">
        <v>1198</v>
      </c>
      <c r="B8" s="28" t="s">
        <v>490</v>
      </c>
      <c r="C8" s="30" t="s">
        <v>553</v>
      </c>
      <c r="D8" s="154" t="s">
        <v>21</v>
      </c>
      <c r="E8" s="125">
        <v>11450</v>
      </c>
    </row>
    <row r="9" spans="1:31" s="25" customFormat="1" ht="22.5" customHeight="1" x14ac:dyDescent="0.25">
      <c r="A9" s="353" t="s">
        <v>460</v>
      </c>
      <c r="B9" s="354"/>
      <c r="C9" s="354"/>
      <c r="D9" s="354"/>
      <c r="E9" s="355"/>
    </row>
    <row r="10" spans="1:31" s="25" customFormat="1" ht="27.6" x14ac:dyDescent="0.25">
      <c r="A10" s="174" t="s">
        <v>461</v>
      </c>
      <c r="B10" s="28" t="s">
        <v>491</v>
      </c>
      <c r="C10" s="30" t="s">
        <v>492</v>
      </c>
      <c r="D10" s="154" t="s">
        <v>21</v>
      </c>
      <c r="E10" s="125">
        <v>28750</v>
      </c>
    </row>
    <row r="11" spans="1:31" s="25" customFormat="1" ht="27.6" x14ac:dyDescent="0.25">
      <c r="A11" s="174" t="s">
        <v>832</v>
      </c>
      <c r="B11" s="28" t="s">
        <v>493</v>
      </c>
      <c r="C11" s="30" t="s">
        <v>494</v>
      </c>
      <c r="D11" s="154" t="s">
        <v>21</v>
      </c>
      <c r="E11" s="125">
        <v>31200</v>
      </c>
    </row>
    <row r="12" spans="1:31" s="25" customFormat="1" ht="41.4" x14ac:dyDescent="0.25">
      <c r="A12" s="174" t="s">
        <v>495</v>
      </c>
      <c r="B12" s="28" t="s">
        <v>496</v>
      </c>
      <c r="C12" s="30" t="s">
        <v>497</v>
      </c>
      <c r="D12" s="154" t="s">
        <v>21</v>
      </c>
      <c r="E12" s="125">
        <v>20650</v>
      </c>
    </row>
    <row r="13" spans="1:31" s="25" customFormat="1" ht="17.25" customHeight="1" x14ac:dyDescent="0.25">
      <c r="A13" s="293" t="s">
        <v>811</v>
      </c>
      <c r="B13" s="293"/>
      <c r="C13" s="293"/>
      <c r="D13" s="293"/>
      <c r="E13" s="218"/>
    </row>
    <row r="14" spans="1:31" s="25" customFormat="1" ht="61.5" customHeight="1" x14ac:dyDescent="0.25">
      <c r="A14" s="119" t="s">
        <v>812</v>
      </c>
      <c r="B14" s="28" t="s">
        <v>813</v>
      </c>
      <c r="C14" s="114" t="s">
        <v>1594</v>
      </c>
      <c r="D14" s="154" t="s">
        <v>21</v>
      </c>
      <c r="E14" s="125">
        <v>18500</v>
      </c>
    </row>
    <row r="15" spans="1:31" ht="82.8" x14ac:dyDescent="0.25">
      <c r="A15" s="119" t="s">
        <v>814</v>
      </c>
      <c r="B15" s="28" t="s">
        <v>815</v>
      </c>
      <c r="C15" s="114" t="s">
        <v>1595</v>
      </c>
      <c r="D15" s="154" t="s">
        <v>21</v>
      </c>
      <c r="E15" s="115">
        <v>20600</v>
      </c>
    </row>
    <row r="16" spans="1:31" ht="57.75" customHeight="1" x14ac:dyDescent="0.25">
      <c r="A16" s="119" t="s">
        <v>816</v>
      </c>
      <c r="B16" s="28" t="s">
        <v>817</v>
      </c>
      <c r="C16" s="114" t="s">
        <v>1596</v>
      </c>
      <c r="D16" s="154" t="s">
        <v>21</v>
      </c>
      <c r="E16" s="115">
        <v>25500</v>
      </c>
    </row>
    <row r="17" spans="1:5" ht="87" customHeight="1" x14ac:dyDescent="0.25">
      <c r="A17" s="119" t="s">
        <v>818</v>
      </c>
      <c r="B17" s="28" t="s">
        <v>819</v>
      </c>
      <c r="C17" s="114" t="s">
        <v>1597</v>
      </c>
      <c r="D17" s="154" t="s">
        <v>21</v>
      </c>
      <c r="E17" s="115">
        <v>31700</v>
      </c>
    </row>
    <row r="18" spans="1:5" ht="55.2" x14ac:dyDescent="0.25">
      <c r="A18" s="154" t="s">
        <v>241</v>
      </c>
      <c r="B18" s="153" t="s">
        <v>242</v>
      </c>
      <c r="C18" s="114" t="s">
        <v>1598</v>
      </c>
      <c r="D18" s="154" t="s">
        <v>21</v>
      </c>
      <c r="E18" s="115">
        <v>17900</v>
      </c>
    </row>
    <row r="19" spans="1:5" ht="55.2" x14ac:dyDescent="0.25">
      <c r="A19" s="154" t="s">
        <v>243</v>
      </c>
      <c r="B19" s="28" t="s">
        <v>244</v>
      </c>
      <c r="C19" s="114" t="s">
        <v>1599</v>
      </c>
      <c r="D19" s="154" t="s">
        <v>21</v>
      </c>
      <c r="E19" s="115">
        <v>18500</v>
      </c>
    </row>
    <row r="20" spans="1:5" ht="69" x14ac:dyDescent="0.25">
      <c r="A20" s="154" t="s">
        <v>245</v>
      </c>
      <c r="B20" s="28" t="s">
        <v>246</v>
      </c>
      <c r="C20" s="114" t="s">
        <v>1600</v>
      </c>
      <c r="D20" s="154" t="s">
        <v>21</v>
      </c>
      <c r="E20" s="115">
        <v>23200</v>
      </c>
    </row>
    <row r="21" spans="1:5" ht="55.2" x14ac:dyDescent="0.25">
      <c r="A21" s="167" t="s">
        <v>247</v>
      </c>
      <c r="B21" s="28" t="s">
        <v>248</v>
      </c>
      <c r="C21" s="114" t="s">
        <v>1601</v>
      </c>
      <c r="D21" s="154" t="s">
        <v>21</v>
      </c>
      <c r="E21" s="115">
        <v>26000</v>
      </c>
    </row>
    <row r="22" spans="1:5" ht="55.2" x14ac:dyDescent="0.25">
      <c r="A22" s="167" t="s">
        <v>249</v>
      </c>
      <c r="B22" s="28" t="s">
        <v>250</v>
      </c>
      <c r="C22" s="114" t="s">
        <v>1602</v>
      </c>
      <c r="D22" s="154" t="s">
        <v>21</v>
      </c>
      <c r="E22" s="115">
        <v>26000</v>
      </c>
    </row>
    <row r="23" spans="1:5" ht="75" customHeight="1" x14ac:dyDescent="0.25">
      <c r="A23" s="154" t="s">
        <v>251</v>
      </c>
      <c r="B23" s="28" t="s">
        <v>252</v>
      </c>
      <c r="C23" s="114" t="s">
        <v>1603</v>
      </c>
      <c r="D23" s="154" t="s">
        <v>21</v>
      </c>
      <c r="E23" s="115">
        <v>22500</v>
      </c>
    </row>
    <row r="24" spans="1:5" ht="69" x14ac:dyDescent="0.25">
      <c r="A24" s="154" t="s">
        <v>253</v>
      </c>
      <c r="B24" s="28" t="s">
        <v>254</v>
      </c>
      <c r="C24" s="114" t="s">
        <v>1604</v>
      </c>
      <c r="D24" s="154" t="s">
        <v>21</v>
      </c>
      <c r="E24" s="115">
        <v>22200</v>
      </c>
    </row>
    <row r="25" spans="1:5" ht="55.2" x14ac:dyDescent="0.25">
      <c r="A25" s="154" t="s">
        <v>255</v>
      </c>
      <c r="B25" s="28" t="s">
        <v>256</v>
      </c>
      <c r="C25" s="114" t="s">
        <v>1605</v>
      </c>
      <c r="D25" s="154" t="s">
        <v>21</v>
      </c>
      <c r="E25" s="115">
        <v>22500</v>
      </c>
    </row>
    <row r="26" spans="1:5" ht="69" x14ac:dyDescent="0.25">
      <c r="A26" s="154" t="s">
        <v>257</v>
      </c>
      <c r="B26" s="28" t="s">
        <v>258</v>
      </c>
      <c r="C26" s="114" t="s">
        <v>1606</v>
      </c>
      <c r="D26" s="154" t="s">
        <v>21</v>
      </c>
      <c r="E26" s="115">
        <v>20900</v>
      </c>
    </row>
    <row r="27" spans="1:5" ht="75.75" customHeight="1" x14ac:dyDescent="0.25">
      <c r="A27" s="119" t="s">
        <v>359</v>
      </c>
      <c r="B27" s="120" t="s">
        <v>360</v>
      </c>
      <c r="C27" s="114" t="s">
        <v>1607</v>
      </c>
      <c r="D27" s="154" t="s">
        <v>21</v>
      </c>
      <c r="E27" s="115">
        <v>29500</v>
      </c>
    </row>
    <row r="28" spans="1:5" ht="69" x14ac:dyDescent="0.25">
      <c r="A28" s="154" t="s">
        <v>361</v>
      </c>
      <c r="B28" s="120" t="s">
        <v>362</v>
      </c>
      <c r="C28" s="114" t="s">
        <v>1608</v>
      </c>
      <c r="D28" s="154" t="s">
        <v>21</v>
      </c>
      <c r="E28" s="115">
        <v>24500</v>
      </c>
    </row>
    <row r="29" spans="1:5" ht="82.8" x14ac:dyDescent="0.25">
      <c r="A29" s="154" t="s">
        <v>363</v>
      </c>
      <c r="B29" s="120" t="s">
        <v>364</v>
      </c>
      <c r="C29" s="114" t="s">
        <v>1609</v>
      </c>
      <c r="D29" s="154" t="s">
        <v>21</v>
      </c>
      <c r="E29" s="115">
        <v>24500</v>
      </c>
    </row>
    <row r="30" spans="1:5" ht="82.8" x14ac:dyDescent="0.25">
      <c r="A30" s="154" t="s">
        <v>365</v>
      </c>
      <c r="B30" s="120" t="s">
        <v>366</v>
      </c>
      <c r="C30" s="114" t="s">
        <v>1610</v>
      </c>
      <c r="D30" s="154" t="s">
        <v>21</v>
      </c>
      <c r="E30" s="115">
        <v>24500</v>
      </c>
    </row>
    <row r="31" spans="1:5" ht="69" x14ac:dyDescent="0.25">
      <c r="A31" s="154" t="s">
        <v>367</v>
      </c>
      <c r="B31" s="120" t="s">
        <v>368</v>
      </c>
      <c r="C31" s="114" t="s">
        <v>1611</v>
      </c>
      <c r="D31" s="154" t="s">
        <v>21</v>
      </c>
      <c r="E31" s="115">
        <v>29500</v>
      </c>
    </row>
    <row r="32" spans="1:5" ht="96.6" x14ac:dyDescent="0.25">
      <c r="A32" s="154" t="s">
        <v>369</v>
      </c>
      <c r="B32" s="120" t="s">
        <v>370</v>
      </c>
      <c r="C32" s="114" t="s">
        <v>1612</v>
      </c>
      <c r="D32" s="154" t="s">
        <v>21</v>
      </c>
      <c r="E32" s="115">
        <v>24500</v>
      </c>
    </row>
    <row r="33" spans="1:5" ht="69" x14ac:dyDescent="0.25">
      <c r="A33" s="154" t="s">
        <v>371</v>
      </c>
      <c r="B33" s="120" t="s">
        <v>372</v>
      </c>
      <c r="C33" s="114" t="s">
        <v>1613</v>
      </c>
      <c r="D33" s="154" t="s">
        <v>21</v>
      </c>
      <c r="E33" s="115">
        <v>29500</v>
      </c>
    </row>
    <row r="34" spans="1:5" ht="82.8" x14ac:dyDescent="0.25">
      <c r="A34" s="154" t="s">
        <v>373</v>
      </c>
      <c r="B34" s="120" t="s">
        <v>374</v>
      </c>
      <c r="C34" s="114" t="s">
        <v>1614</v>
      </c>
      <c r="D34" s="154" t="s">
        <v>21</v>
      </c>
      <c r="E34" s="115">
        <v>29500</v>
      </c>
    </row>
    <row r="35" spans="1:5" ht="69" x14ac:dyDescent="0.25">
      <c r="A35" s="154" t="s">
        <v>375</v>
      </c>
      <c r="B35" s="120" t="s">
        <v>376</v>
      </c>
      <c r="C35" s="114" t="s">
        <v>1615</v>
      </c>
      <c r="D35" s="154" t="s">
        <v>21</v>
      </c>
      <c r="E35" s="115">
        <v>24500</v>
      </c>
    </row>
    <row r="36" spans="1:5" ht="88.5" customHeight="1" x14ac:dyDescent="0.25">
      <c r="A36" s="154" t="s">
        <v>377</v>
      </c>
      <c r="B36" s="120" t="s">
        <v>378</v>
      </c>
      <c r="C36" s="114" t="s">
        <v>1616</v>
      </c>
      <c r="D36" s="154" t="s">
        <v>21</v>
      </c>
      <c r="E36" s="115">
        <v>29500</v>
      </c>
    </row>
    <row r="37" spans="1:5" ht="21.75" customHeight="1" x14ac:dyDescent="0.25">
      <c r="A37" s="350" t="s">
        <v>379</v>
      </c>
      <c r="B37" s="351"/>
      <c r="C37" s="351"/>
      <c r="D37" s="351"/>
      <c r="E37" s="352"/>
    </row>
    <row r="38" spans="1:5" ht="82.8" x14ac:dyDescent="0.25">
      <c r="A38" s="119" t="s">
        <v>380</v>
      </c>
      <c r="B38" s="28" t="s">
        <v>381</v>
      </c>
      <c r="C38" s="113" t="s">
        <v>1617</v>
      </c>
      <c r="D38" s="154" t="s">
        <v>21</v>
      </c>
      <c r="E38" s="115">
        <v>88000</v>
      </c>
    </row>
    <row r="39" spans="1:5" ht="96.6" x14ac:dyDescent="0.25">
      <c r="A39" s="119" t="s">
        <v>382</v>
      </c>
      <c r="B39" s="28" t="s">
        <v>383</v>
      </c>
      <c r="C39" s="113" t="s">
        <v>384</v>
      </c>
      <c r="D39" s="154" t="s">
        <v>21</v>
      </c>
      <c r="E39" s="115">
        <v>98000</v>
      </c>
    </row>
    <row r="40" spans="1:5" ht="96.6" x14ac:dyDescent="0.25">
      <c r="A40" s="119" t="s">
        <v>1624</v>
      </c>
      <c r="B40" s="28" t="s">
        <v>386</v>
      </c>
      <c r="C40" s="114" t="s">
        <v>1618</v>
      </c>
      <c r="D40" s="154" t="s">
        <v>21</v>
      </c>
      <c r="E40" s="115">
        <v>89500</v>
      </c>
    </row>
    <row r="41" spans="1:5" ht="274.5" customHeight="1" x14ac:dyDescent="0.25">
      <c r="A41" s="119" t="s">
        <v>387</v>
      </c>
      <c r="B41" s="28" t="s">
        <v>388</v>
      </c>
      <c r="C41" s="114" t="s">
        <v>389</v>
      </c>
      <c r="D41" s="154" t="s">
        <v>21</v>
      </c>
      <c r="E41" s="115">
        <v>91000</v>
      </c>
    </row>
    <row r="42" spans="1:5" ht="96.6" x14ac:dyDescent="0.25">
      <c r="A42" s="154" t="s">
        <v>390</v>
      </c>
      <c r="B42" s="28" t="s">
        <v>391</v>
      </c>
      <c r="C42" s="113" t="s">
        <v>392</v>
      </c>
      <c r="D42" s="154" t="s">
        <v>21</v>
      </c>
      <c r="E42" s="115">
        <v>99500</v>
      </c>
    </row>
    <row r="43" spans="1:5" ht="69" x14ac:dyDescent="0.25">
      <c r="A43" s="154" t="s">
        <v>461</v>
      </c>
      <c r="B43" s="153" t="s">
        <v>393</v>
      </c>
      <c r="C43" s="114" t="s">
        <v>394</v>
      </c>
      <c r="D43" s="154" t="s">
        <v>21</v>
      </c>
      <c r="E43" s="115">
        <v>115000</v>
      </c>
    </row>
    <row r="44" spans="1:5" ht="15.6" x14ac:dyDescent="0.25">
      <c r="A44" s="349" t="s">
        <v>395</v>
      </c>
      <c r="B44" s="349"/>
      <c r="C44" s="349"/>
      <c r="D44" s="349"/>
      <c r="E44" s="349"/>
    </row>
    <row r="45" spans="1:5" ht="55.2" x14ac:dyDescent="0.25">
      <c r="A45" s="119" t="s">
        <v>396</v>
      </c>
      <c r="B45" s="28" t="s">
        <v>397</v>
      </c>
      <c r="C45" s="114" t="s">
        <v>1254</v>
      </c>
      <c r="D45" s="154" t="s">
        <v>21</v>
      </c>
      <c r="E45" s="115">
        <v>24000</v>
      </c>
    </row>
    <row r="46" spans="1:5" ht="55.2" x14ac:dyDescent="0.25">
      <c r="A46" s="119" t="s">
        <v>1255</v>
      </c>
      <c r="B46" s="28" t="s">
        <v>1256</v>
      </c>
      <c r="C46" s="114" t="s">
        <v>1257</v>
      </c>
      <c r="D46" s="154" t="s">
        <v>21</v>
      </c>
      <c r="E46" s="115">
        <v>23900</v>
      </c>
    </row>
    <row r="47" spans="1:5" ht="55.2" x14ac:dyDescent="0.25">
      <c r="A47" s="119" t="s">
        <v>385</v>
      </c>
      <c r="B47" s="28" t="s">
        <v>1258</v>
      </c>
      <c r="C47" s="114" t="s">
        <v>464</v>
      </c>
      <c r="D47" s="154" t="s">
        <v>21</v>
      </c>
      <c r="E47" s="115">
        <v>34950</v>
      </c>
    </row>
    <row r="48" spans="1:5" ht="55.2" x14ac:dyDescent="0.25">
      <c r="A48" s="119" t="s">
        <v>465</v>
      </c>
      <c r="B48" s="28" t="s">
        <v>466</v>
      </c>
      <c r="C48" s="114" t="s">
        <v>467</v>
      </c>
      <c r="D48" s="154" t="s">
        <v>21</v>
      </c>
      <c r="E48" s="115">
        <v>36000</v>
      </c>
    </row>
    <row r="49" spans="1:5" ht="69" x14ac:dyDescent="0.25">
      <c r="A49" s="154" t="s">
        <v>468</v>
      </c>
      <c r="B49" s="28" t="s">
        <v>469</v>
      </c>
      <c r="C49" s="114" t="s">
        <v>470</v>
      </c>
      <c r="D49" s="154" t="s">
        <v>21</v>
      </c>
      <c r="E49" s="115">
        <v>27500</v>
      </c>
    </row>
    <row r="50" spans="1:5" ht="82.8" x14ac:dyDescent="0.25">
      <c r="A50" s="154" t="s">
        <v>471</v>
      </c>
      <c r="B50" s="153" t="s">
        <v>472</v>
      </c>
      <c r="C50" s="114" t="s">
        <v>473</v>
      </c>
      <c r="D50" s="154" t="s">
        <v>21</v>
      </c>
      <c r="E50" s="115">
        <v>39900</v>
      </c>
    </row>
    <row r="51" spans="1:5" ht="15.6" x14ac:dyDescent="0.25">
      <c r="A51" s="349" t="s">
        <v>460</v>
      </c>
      <c r="B51" s="349"/>
      <c r="C51" s="349"/>
      <c r="D51" s="349"/>
      <c r="E51" s="349"/>
    </row>
    <row r="52" spans="1:5" ht="78" customHeight="1" x14ac:dyDescent="0.25">
      <c r="A52" s="80" t="s">
        <v>474</v>
      </c>
      <c r="B52" s="92" t="s">
        <v>475</v>
      </c>
      <c r="C52" s="114" t="s">
        <v>1619</v>
      </c>
      <c r="D52" s="154" t="s">
        <v>21</v>
      </c>
      <c r="E52" s="115">
        <v>19100</v>
      </c>
    </row>
    <row r="53" spans="1:5" ht="15.6" x14ac:dyDescent="0.25">
      <c r="A53" s="350" t="s">
        <v>224</v>
      </c>
      <c r="B53" s="351"/>
      <c r="C53" s="351"/>
      <c r="D53" s="351"/>
      <c r="E53" s="352"/>
    </row>
    <row r="54" spans="1:5" ht="62.25" customHeight="1" x14ac:dyDescent="0.25">
      <c r="A54" s="187" t="s">
        <v>476</v>
      </c>
      <c r="B54" s="92" t="s">
        <v>477</v>
      </c>
      <c r="C54" s="114" t="s">
        <v>1620</v>
      </c>
      <c r="D54" s="154" t="s">
        <v>21</v>
      </c>
      <c r="E54" s="115">
        <v>40200</v>
      </c>
    </row>
    <row r="55" spans="1:5" ht="63.75" customHeight="1" x14ac:dyDescent="0.25">
      <c r="A55" s="187" t="s">
        <v>478</v>
      </c>
      <c r="B55" s="92" t="s">
        <v>479</v>
      </c>
      <c r="C55" s="114" t="s">
        <v>1621</v>
      </c>
      <c r="D55" s="154" t="s">
        <v>21</v>
      </c>
      <c r="E55" s="115">
        <v>26900</v>
      </c>
    </row>
    <row r="56" spans="1:5" ht="47.25" customHeight="1" x14ac:dyDescent="0.25">
      <c r="A56" s="187" t="s">
        <v>478</v>
      </c>
      <c r="B56" s="92" t="s">
        <v>480</v>
      </c>
      <c r="C56" s="219" t="s">
        <v>1622</v>
      </c>
      <c r="D56" s="154" t="s">
        <v>21</v>
      </c>
      <c r="E56" s="115">
        <v>7600</v>
      </c>
    </row>
    <row r="57" spans="1:5" ht="55.2" x14ac:dyDescent="0.25">
      <c r="A57" s="187" t="s">
        <v>478</v>
      </c>
      <c r="B57" s="92" t="s">
        <v>481</v>
      </c>
      <c r="C57" s="114" t="s">
        <v>1623</v>
      </c>
      <c r="D57" s="154" t="s">
        <v>21</v>
      </c>
      <c r="E57" s="115">
        <v>18900</v>
      </c>
    </row>
  </sheetData>
  <mergeCells count="9">
    <mergeCell ref="A1:E1"/>
    <mergeCell ref="A51:E51"/>
    <mergeCell ref="A53:E53"/>
    <mergeCell ref="A3:E3"/>
    <mergeCell ref="A5:E5"/>
    <mergeCell ref="A9:E9"/>
    <mergeCell ref="A13:D13"/>
    <mergeCell ref="A37:E37"/>
    <mergeCell ref="A44:E44"/>
  </mergeCells>
  <phoneticPr fontId="13" type="noConversion"/>
  <pageMargins left="0.59055118110236227" right="0.39370078740157483" top="0.51181102362204722" bottom="0.19685039370078741"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tabSelected="1" topLeftCell="A9" zoomScaleNormal="100" workbookViewId="0">
      <selection sqref="A1:E21"/>
    </sheetView>
  </sheetViews>
  <sheetFormatPr defaultColWidth="9.109375" defaultRowHeight="13.8" x14ac:dyDescent="0.25"/>
  <cols>
    <col min="1" max="1" width="14.33203125" style="42" customWidth="1"/>
    <col min="2" max="2" width="11.44140625" style="42" customWidth="1"/>
    <col min="3" max="3" width="45.109375" style="42" customWidth="1"/>
    <col min="4" max="4" width="11.6640625" style="42" customWidth="1"/>
    <col min="5" max="5" width="13.5546875" style="60" customWidth="1"/>
    <col min="6" max="16384" width="9.109375" style="42"/>
  </cols>
  <sheetData>
    <row r="1" spans="1:31" ht="36" customHeight="1" x14ac:dyDescent="0.25">
      <c r="A1" s="359" t="s">
        <v>2263</v>
      </c>
      <c r="B1" s="359"/>
      <c r="C1" s="359"/>
      <c r="D1" s="359"/>
      <c r="E1" s="359"/>
    </row>
    <row r="2" spans="1:31" s="40" customFormat="1" ht="32.25" customHeight="1" x14ac:dyDescent="0.25">
      <c r="A2" s="151" t="s">
        <v>1560</v>
      </c>
      <c r="B2" s="150" t="s">
        <v>1561</v>
      </c>
      <c r="C2" s="150" t="s">
        <v>1207</v>
      </c>
      <c r="D2" s="150" t="s">
        <v>956</v>
      </c>
      <c r="E2" s="150" t="s">
        <v>55</v>
      </c>
      <c r="H2" s="43"/>
      <c r="I2" s="43"/>
      <c r="J2" s="43"/>
      <c r="K2" s="43"/>
      <c r="L2" s="43"/>
      <c r="M2" s="43"/>
      <c r="N2" s="43"/>
      <c r="O2" s="43"/>
      <c r="P2" s="43"/>
      <c r="Q2" s="43"/>
      <c r="R2" s="43"/>
      <c r="S2" s="43"/>
      <c r="T2" s="43"/>
      <c r="U2" s="43"/>
      <c r="V2" s="43"/>
      <c r="W2" s="43"/>
      <c r="X2" s="43"/>
      <c r="Y2" s="43"/>
      <c r="Z2" s="43"/>
      <c r="AA2" s="43"/>
      <c r="AB2" s="43"/>
      <c r="AC2" s="43"/>
      <c r="AD2" s="43"/>
      <c r="AE2" s="43"/>
    </row>
    <row r="3" spans="1:31" s="52" customFormat="1" ht="17.25" customHeight="1" x14ac:dyDescent="0.25">
      <c r="A3" s="356" t="s">
        <v>460</v>
      </c>
      <c r="B3" s="357"/>
      <c r="C3" s="357"/>
      <c r="D3" s="357"/>
      <c r="E3" s="358"/>
    </row>
    <row r="4" spans="1:31" s="52" customFormat="1" ht="27.6" x14ac:dyDescent="0.25">
      <c r="A4" s="119" t="s">
        <v>463</v>
      </c>
      <c r="B4" s="28" t="s">
        <v>462</v>
      </c>
      <c r="C4" s="29" t="s">
        <v>1159</v>
      </c>
      <c r="D4" s="153" t="s">
        <v>2682</v>
      </c>
      <c r="E4" s="115">
        <v>21300</v>
      </c>
    </row>
    <row r="5" spans="1:31" s="52" customFormat="1" ht="30.75" customHeight="1" x14ac:dyDescent="0.25">
      <c r="A5" s="119" t="s">
        <v>820</v>
      </c>
      <c r="B5" s="28" t="s">
        <v>821</v>
      </c>
      <c r="C5" s="29" t="s">
        <v>822</v>
      </c>
      <c r="D5" s="153" t="s">
        <v>2682</v>
      </c>
      <c r="E5" s="115">
        <v>16400</v>
      </c>
    </row>
    <row r="6" spans="1:31" s="52" customFormat="1" ht="27.6" x14ac:dyDescent="0.25">
      <c r="A6" s="119" t="s">
        <v>823</v>
      </c>
      <c r="B6" s="28" t="s">
        <v>824</v>
      </c>
      <c r="C6" s="29" t="s">
        <v>825</v>
      </c>
      <c r="D6" s="153" t="s">
        <v>2682</v>
      </c>
      <c r="E6" s="115">
        <v>18200</v>
      </c>
    </row>
    <row r="7" spans="1:31" s="52" customFormat="1" ht="22.5" customHeight="1" x14ac:dyDescent="0.25">
      <c r="A7" s="119" t="s">
        <v>826</v>
      </c>
      <c r="B7" s="28" t="s">
        <v>827</v>
      </c>
      <c r="C7" s="34" t="s">
        <v>828</v>
      </c>
      <c r="D7" s="153" t="s">
        <v>2682</v>
      </c>
      <c r="E7" s="115">
        <v>14600</v>
      </c>
    </row>
    <row r="8" spans="1:31" ht="27.6" x14ac:dyDescent="0.25">
      <c r="A8" s="133" t="s">
        <v>829</v>
      </c>
      <c r="B8" s="28" t="s">
        <v>830</v>
      </c>
      <c r="C8" s="29" t="s">
        <v>831</v>
      </c>
      <c r="D8" s="153" t="s">
        <v>2682</v>
      </c>
      <c r="E8" s="115">
        <v>24800</v>
      </c>
    </row>
    <row r="9" spans="1:31" ht="27.6" x14ac:dyDescent="0.25">
      <c r="A9" s="133" t="s">
        <v>832</v>
      </c>
      <c r="B9" s="28" t="s">
        <v>833</v>
      </c>
      <c r="C9" s="29" t="s">
        <v>1160</v>
      </c>
      <c r="D9" s="153" t="s">
        <v>2682</v>
      </c>
      <c r="E9" s="115">
        <v>29800</v>
      </c>
    </row>
    <row r="10" spans="1:31" ht="30.75" customHeight="1" x14ac:dyDescent="0.25">
      <c r="A10" s="133" t="s">
        <v>834</v>
      </c>
      <c r="B10" s="28" t="s">
        <v>835</v>
      </c>
      <c r="C10" s="29" t="s">
        <v>836</v>
      </c>
      <c r="D10" s="153" t="s">
        <v>2682</v>
      </c>
      <c r="E10" s="115">
        <v>20600</v>
      </c>
    </row>
    <row r="11" spans="1:31" ht="27.6" x14ac:dyDescent="0.25">
      <c r="A11" s="133" t="s">
        <v>837</v>
      </c>
      <c r="B11" s="28" t="s">
        <v>838</v>
      </c>
      <c r="C11" s="29" t="s">
        <v>839</v>
      </c>
      <c r="D11" s="153" t="s">
        <v>2682</v>
      </c>
      <c r="E11" s="115">
        <v>36900</v>
      </c>
    </row>
    <row r="12" spans="1:31" ht="22.5" customHeight="1" x14ac:dyDescent="0.25">
      <c r="A12" s="133" t="s">
        <v>840</v>
      </c>
      <c r="B12" s="28" t="s">
        <v>841</v>
      </c>
      <c r="C12" s="29" t="s">
        <v>842</v>
      </c>
      <c r="D12" s="153" t="s">
        <v>2682</v>
      </c>
      <c r="E12" s="115">
        <v>9600</v>
      </c>
    </row>
    <row r="13" spans="1:31" ht="30.75" customHeight="1" x14ac:dyDescent="0.25">
      <c r="A13" s="133" t="s">
        <v>846</v>
      </c>
      <c r="B13" s="28" t="s">
        <v>847</v>
      </c>
      <c r="C13" s="29" t="s">
        <v>848</v>
      </c>
      <c r="D13" s="153" t="s">
        <v>2682</v>
      </c>
      <c r="E13" s="115">
        <v>18100</v>
      </c>
    </row>
    <row r="14" spans="1:31" ht="22.5" customHeight="1" x14ac:dyDescent="0.25">
      <c r="A14" s="33" t="s">
        <v>1352</v>
      </c>
      <c r="B14" s="28" t="s">
        <v>843</v>
      </c>
      <c r="C14" s="29" t="s">
        <v>2687</v>
      </c>
      <c r="D14" s="153" t="s">
        <v>2682</v>
      </c>
      <c r="E14" s="115">
        <v>26500</v>
      </c>
    </row>
    <row r="15" spans="1:31" ht="22.5" customHeight="1" x14ac:dyDescent="0.25">
      <c r="A15" s="33" t="s">
        <v>1477</v>
      </c>
      <c r="B15" s="28" t="s">
        <v>844</v>
      </c>
      <c r="C15" s="29" t="s">
        <v>1478</v>
      </c>
      <c r="D15" s="153" t="s">
        <v>2682</v>
      </c>
      <c r="E15" s="115">
        <v>9600</v>
      </c>
    </row>
    <row r="16" spans="1:31" ht="27.6" x14ac:dyDescent="0.25">
      <c r="A16" s="33" t="s">
        <v>1479</v>
      </c>
      <c r="B16" s="28" t="s">
        <v>845</v>
      </c>
      <c r="C16" s="29" t="s">
        <v>1480</v>
      </c>
      <c r="D16" s="153" t="s">
        <v>2682</v>
      </c>
      <c r="E16" s="115">
        <v>8400</v>
      </c>
    </row>
    <row r="17" spans="1:5" ht="27.6" x14ac:dyDescent="0.25">
      <c r="A17" s="271" t="s">
        <v>2680</v>
      </c>
      <c r="B17" s="28" t="s">
        <v>1559</v>
      </c>
      <c r="C17" s="29" t="s">
        <v>2679</v>
      </c>
      <c r="D17" s="153" t="s">
        <v>2682</v>
      </c>
      <c r="E17" s="115">
        <v>157000</v>
      </c>
    </row>
    <row r="18" spans="1:5" ht="33" customHeight="1" x14ac:dyDescent="0.25">
      <c r="A18" s="231" t="s">
        <v>2018</v>
      </c>
      <c r="B18" s="28" t="s">
        <v>2019</v>
      </c>
      <c r="C18" s="29" t="s">
        <v>2020</v>
      </c>
      <c r="D18" s="153" t="s">
        <v>2682</v>
      </c>
      <c r="E18" s="115">
        <v>9700</v>
      </c>
    </row>
    <row r="19" spans="1:5" s="272" customFormat="1" ht="41.4" x14ac:dyDescent="0.25">
      <c r="A19" s="271" t="s">
        <v>2683</v>
      </c>
      <c r="B19" s="28" t="s">
        <v>2678</v>
      </c>
      <c r="C19" s="29" t="s">
        <v>2684</v>
      </c>
      <c r="D19" s="153" t="s">
        <v>2682</v>
      </c>
      <c r="E19" s="115">
        <v>139000</v>
      </c>
    </row>
    <row r="20" spans="1:5" s="272" customFormat="1" ht="41.4" x14ac:dyDescent="0.25">
      <c r="A20" s="273" t="s">
        <v>2683</v>
      </c>
      <c r="B20" s="28" t="s">
        <v>2685</v>
      </c>
      <c r="C20" s="29" t="s">
        <v>2686</v>
      </c>
      <c r="D20" s="153" t="s">
        <v>2682</v>
      </c>
      <c r="E20" s="115">
        <v>152000</v>
      </c>
    </row>
    <row r="21" spans="1:5" s="272" customFormat="1" ht="21" customHeight="1" x14ac:dyDescent="0.25">
      <c r="A21" s="274" t="s">
        <v>2713</v>
      </c>
      <c r="B21" s="28" t="s">
        <v>2714</v>
      </c>
      <c r="C21" s="29" t="s">
        <v>2715</v>
      </c>
      <c r="D21" s="153" t="s">
        <v>2682</v>
      </c>
      <c r="E21" s="115">
        <v>19200</v>
      </c>
    </row>
  </sheetData>
  <mergeCells count="2">
    <mergeCell ref="A3:E3"/>
    <mergeCell ref="A1:E1"/>
  </mergeCells>
  <phoneticPr fontId="13" type="noConversion"/>
  <conditionalFormatting sqref="E4:E13">
    <cfRule type="cellIs" dxfId="3" priority="1" stopIfTrue="1" operator="lessThan">
      <formula>-50</formula>
    </cfRule>
  </conditionalFormatting>
  <pageMargins left="0.62992125984251968" right="0.39370078740157483" top="0.51181102362204722" bottom="0.98425196850393704" header="0.51181102362204722" footer="0.51181102362204722"/>
  <pageSetup paperSize="9" scale="97" orientation="portrait" verticalDpi="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workbookViewId="0">
      <selection activeCell="D11" sqref="D11"/>
    </sheetView>
  </sheetViews>
  <sheetFormatPr defaultColWidth="9.109375" defaultRowHeight="13.8" x14ac:dyDescent="0.25"/>
  <cols>
    <col min="1" max="1" width="12.44140625" style="42" customWidth="1"/>
    <col min="2" max="2" width="11" style="42" customWidth="1"/>
    <col min="3" max="3" width="39.44140625" style="42" customWidth="1"/>
    <col min="4" max="4" width="15.88671875" style="42" customWidth="1"/>
    <col min="5" max="5" width="13.88671875" style="42" customWidth="1"/>
    <col min="6" max="16384" width="9.109375" style="42"/>
  </cols>
  <sheetData>
    <row r="1" spans="1:31" s="40" customFormat="1" ht="19.5" customHeight="1" x14ac:dyDescent="0.25">
      <c r="A1" s="304" t="s">
        <v>1625</v>
      </c>
      <c r="B1" s="304"/>
      <c r="C1" s="304"/>
      <c r="D1" s="304"/>
      <c r="E1" s="304"/>
    </row>
    <row r="2" spans="1:31" x14ac:dyDescent="0.25">
      <c r="C2" s="41"/>
      <c r="D2" s="41"/>
    </row>
    <row r="3" spans="1:31" s="40" customFormat="1" ht="30" customHeight="1" x14ac:dyDescent="0.25">
      <c r="A3" s="150" t="s">
        <v>1560</v>
      </c>
      <c r="B3" s="150" t="s">
        <v>1561</v>
      </c>
      <c r="C3" s="150" t="s">
        <v>1207</v>
      </c>
      <c r="D3" s="150" t="s">
        <v>956</v>
      </c>
      <c r="E3" s="150" t="s">
        <v>55</v>
      </c>
      <c r="H3" s="43"/>
      <c r="I3" s="43"/>
      <c r="J3" s="43"/>
      <c r="K3" s="43"/>
      <c r="L3" s="43"/>
      <c r="M3" s="43"/>
      <c r="N3" s="43"/>
      <c r="O3" s="43"/>
      <c r="P3" s="43"/>
      <c r="Q3" s="43"/>
      <c r="R3" s="43"/>
      <c r="S3" s="43"/>
      <c r="T3" s="43"/>
      <c r="U3" s="43"/>
      <c r="V3" s="43"/>
      <c r="W3" s="43"/>
      <c r="X3" s="43"/>
      <c r="Y3" s="43"/>
      <c r="Z3" s="43"/>
      <c r="AA3" s="43"/>
      <c r="AB3" s="43"/>
      <c r="AC3" s="43"/>
      <c r="AD3" s="43"/>
      <c r="AE3" s="43"/>
    </row>
    <row r="4" spans="1:31" s="52" customFormat="1" ht="18.75" customHeight="1" x14ac:dyDescent="0.25">
      <c r="A4" s="360" t="s">
        <v>1626</v>
      </c>
      <c r="B4" s="361"/>
      <c r="C4" s="361"/>
      <c r="D4" s="361"/>
      <c r="E4" s="362"/>
    </row>
    <row r="5" spans="1:31" s="52" customFormat="1" ht="41.4" x14ac:dyDescent="0.25">
      <c r="A5" s="145"/>
      <c r="B5" s="146" t="s">
        <v>849</v>
      </c>
      <c r="C5" s="30" t="s">
        <v>498</v>
      </c>
      <c r="D5" s="153" t="s">
        <v>959</v>
      </c>
      <c r="E5" s="159">
        <v>8000</v>
      </c>
    </row>
    <row r="6" spans="1:31" s="52" customFormat="1" ht="30" customHeight="1" x14ac:dyDescent="0.25">
      <c r="A6" s="183"/>
      <c r="B6" s="146" t="s">
        <v>499</v>
      </c>
      <c r="C6" s="93" t="s">
        <v>500</v>
      </c>
      <c r="D6" s="153" t="s">
        <v>959</v>
      </c>
      <c r="E6" s="159">
        <v>8000</v>
      </c>
    </row>
    <row r="7" spans="1:31" s="52" customFormat="1" ht="30.75" customHeight="1" x14ac:dyDescent="0.25">
      <c r="A7" s="145"/>
      <c r="B7" s="146" t="s">
        <v>501</v>
      </c>
      <c r="C7" s="93" t="s">
        <v>502</v>
      </c>
      <c r="D7" s="153" t="s">
        <v>959</v>
      </c>
      <c r="E7" s="159">
        <v>8000</v>
      </c>
    </row>
    <row r="8" spans="1:31" ht="15.6" x14ac:dyDescent="0.25">
      <c r="A8" s="96"/>
      <c r="B8" s="97"/>
      <c r="C8" s="98"/>
      <c r="D8" s="99"/>
      <c r="E8" s="100"/>
    </row>
    <row r="9" spans="1:31" ht="15.6" x14ac:dyDescent="0.25">
      <c r="A9" s="101"/>
      <c r="B9" s="102"/>
      <c r="C9" s="103"/>
      <c r="D9" s="104"/>
      <c r="E9" s="106"/>
    </row>
    <row r="10" spans="1:31" ht="15.6" x14ac:dyDescent="0.25">
      <c r="A10" s="101"/>
      <c r="B10" s="102"/>
      <c r="C10" s="103"/>
      <c r="D10" s="104"/>
      <c r="E10" s="106"/>
    </row>
    <row r="11" spans="1:31" ht="15.6" x14ac:dyDescent="0.25">
      <c r="A11" s="101"/>
      <c r="B11" s="102"/>
      <c r="C11" s="107"/>
      <c r="D11" s="108"/>
      <c r="E11" s="106"/>
    </row>
  </sheetData>
  <mergeCells count="2">
    <mergeCell ref="A4:E4"/>
    <mergeCell ref="A1:E1"/>
  </mergeCells>
  <phoneticPr fontId="13" type="noConversion"/>
  <conditionalFormatting sqref="E8:E11">
    <cfRule type="cellIs" dxfId="2" priority="1" stopIfTrue="1" operator="lessThan">
      <formula>-50</formula>
    </cfRule>
  </conditionalFormatting>
  <pageMargins left="0.62992125984251968" right="0.39370078740157483" top="0.51181102362204722" bottom="0.98425196850393704" header="0.51181102362204722" footer="0.51181102362204722"/>
  <pageSetup paperSize="9" orientation="portrait" verticalDpi="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workbookViewId="0">
      <selection sqref="A1:E1"/>
    </sheetView>
  </sheetViews>
  <sheetFormatPr defaultColWidth="9.109375" defaultRowHeight="13.8" x14ac:dyDescent="0.25"/>
  <cols>
    <col min="1" max="1" width="12.44140625" style="45" customWidth="1"/>
    <col min="2" max="2" width="11.44140625" style="42" customWidth="1"/>
    <col min="3" max="3" width="43" style="42" customWidth="1"/>
    <col min="4" max="4" width="13.88671875" style="45" customWidth="1"/>
    <col min="5" max="5" width="13" style="42" customWidth="1"/>
    <col min="6" max="16384" width="9.109375" style="42"/>
  </cols>
  <sheetData>
    <row r="1" spans="1:31" s="40" customFormat="1" ht="19.5" customHeight="1" x14ac:dyDescent="0.25">
      <c r="A1" s="304" t="s">
        <v>2264</v>
      </c>
      <c r="B1" s="304"/>
      <c r="C1" s="304"/>
      <c r="D1" s="304"/>
      <c r="E1" s="304"/>
    </row>
    <row r="2" spans="1:31" x14ac:dyDescent="0.25">
      <c r="C2" s="41"/>
      <c r="D2" s="220"/>
    </row>
    <row r="3" spans="1:31" s="40" customFormat="1" ht="20.399999999999999" x14ac:dyDescent="0.25">
      <c r="A3" s="150" t="s">
        <v>1560</v>
      </c>
      <c r="B3" s="150" t="s">
        <v>1561</v>
      </c>
      <c r="C3" s="150" t="s">
        <v>1207</v>
      </c>
      <c r="D3" s="150" t="s">
        <v>956</v>
      </c>
      <c r="E3" s="150" t="s">
        <v>55</v>
      </c>
      <c r="H3" s="43"/>
      <c r="I3" s="43"/>
      <c r="J3" s="43"/>
      <c r="K3" s="43"/>
      <c r="L3" s="43"/>
      <c r="M3" s="43"/>
      <c r="N3" s="43"/>
      <c r="O3" s="43"/>
      <c r="P3" s="43"/>
      <c r="Q3" s="43"/>
      <c r="R3" s="43"/>
      <c r="S3" s="43"/>
      <c r="T3" s="43"/>
      <c r="U3" s="43"/>
      <c r="V3" s="43"/>
      <c r="W3" s="43"/>
      <c r="X3" s="43"/>
      <c r="Y3" s="43"/>
      <c r="Z3" s="43"/>
      <c r="AA3" s="43"/>
      <c r="AB3" s="43"/>
      <c r="AC3" s="43"/>
      <c r="AD3" s="43"/>
      <c r="AE3" s="43"/>
    </row>
    <row r="4" spans="1:31" s="52" customFormat="1" ht="18" customHeight="1" x14ac:dyDescent="0.25">
      <c r="A4" s="363" t="s">
        <v>1331</v>
      </c>
      <c r="B4" s="364"/>
      <c r="C4" s="364"/>
      <c r="D4" s="364"/>
      <c r="E4" s="365"/>
      <c r="F4" s="160"/>
    </row>
    <row r="5" spans="1:31" s="52" customFormat="1" ht="27.6" x14ac:dyDescent="0.25">
      <c r="A5" s="174" t="s">
        <v>1332</v>
      </c>
      <c r="B5" s="146" t="s">
        <v>1333</v>
      </c>
      <c r="C5" s="78" t="s">
        <v>1334</v>
      </c>
      <c r="D5" s="154" t="s">
        <v>21</v>
      </c>
      <c r="E5" s="159">
        <v>640</v>
      </c>
      <c r="F5" s="160"/>
    </row>
    <row r="6" spans="1:31" s="52" customFormat="1" ht="30.75" customHeight="1" x14ac:dyDescent="0.25">
      <c r="A6" s="176" t="s">
        <v>1335</v>
      </c>
      <c r="B6" s="146" t="s">
        <v>1336</v>
      </c>
      <c r="C6" s="78" t="s">
        <v>1337</v>
      </c>
      <c r="D6" s="154" t="s">
        <v>21</v>
      </c>
      <c r="E6" s="159">
        <v>890</v>
      </c>
      <c r="F6" s="160"/>
    </row>
    <row r="7" spans="1:31" ht="30.75" customHeight="1" x14ac:dyDescent="0.25">
      <c r="A7" s="154" t="s">
        <v>1335</v>
      </c>
      <c r="B7" s="28" t="s">
        <v>1338</v>
      </c>
      <c r="C7" s="78" t="s">
        <v>1340</v>
      </c>
      <c r="D7" s="154" t="s">
        <v>21</v>
      </c>
      <c r="E7" s="115">
        <v>1630</v>
      </c>
    </row>
    <row r="8" spans="1:31" ht="30.75" customHeight="1" x14ac:dyDescent="0.25">
      <c r="A8" s="154" t="s">
        <v>1335</v>
      </c>
      <c r="B8" s="28" t="s">
        <v>1339</v>
      </c>
      <c r="C8" s="78" t="s">
        <v>1341</v>
      </c>
      <c r="D8" s="154" t="s">
        <v>21</v>
      </c>
      <c r="E8" s="115">
        <v>2000</v>
      </c>
    </row>
    <row r="9" spans="1:31" ht="30.75" customHeight="1" x14ac:dyDescent="0.25">
      <c r="A9" s="229" t="s">
        <v>1653</v>
      </c>
      <c r="B9" s="28" t="s">
        <v>1654</v>
      </c>
      <c r="C9" s="78" t="s">
        <v>1655</v>
      </c>
      <c r="D9" s="229" t="s">
        <v>21</v>
      </c>
      <c r="E9" s="115">
        <v>67000</v>
      </c>
    </row>
    <row r="10" spans="1:31" ht="55.2" x14ac:dyDescent="0.25">
      <c r="A10" s="154" t="s">
        <v>1627</v>
      </c>
      <c r="B10" s="28" t="s">
        <v>1441</v>
      </c>
      <c r="C10" s="78" t="s">
        <v>1442</v>
      </c>
      <c r="D10" s="154" t="s">
        <v>959</v>
      </c>
      <c r="E10" s="115">
        <v>5500</v>
      </c>
    </row>
    <row r="11" spans="1:31" ht="18" customHeight="1" x14ac:dyDescent="0.25">
      <c r="A11" s="293" t="s">
        <v>1372</v>
      </c>
      <c r="B11" s="293"/>
      <c r="C11" s="293"/>
      <c r="D11" s="293"/>
      <c r="E11" s="293"/>
    </row>
    <row r="12" spans="1:31" ht="31.5" customHeight="1" x14ac:dyDescent="0.25">
      <c r="A12" s="167" t="s">
        <v>1373</v>
      </c>
      <c r="B12" s="28" t="s">
        <v>1374</v>
      </c>
      <c r="C12" s="91" t="s">
        <v>1375</v>
      </c>
      <c r="D12" s="154" t="s">
        <v>958</v>
      </c>
      <c r="E12" s="115">
        <v>250</v>
      </c>
    </row>
    <row r="13" spans="1:31" ht="41.4" x14ac:dyDescent="0.25">
      <c r="A13" s="167" t="s">
        <v>1373</v>
      </c>
      <c r="B13" s="28" t="s">
        <v>1376</v>
      </c>
      <c r="C13" s="91" t="s">
        <v>1377</v>
      </c>
      <c r="D13" s="154" t="s">
        <v>958</v>
      </c>
      <c r="E13" s="115">
        <v>170</v>
      </c>
    </row>
    <row r="14" spans="1:31" ht="27.6" x14ac:dyDescent="0.25">
      <c r="A14" s="167" t="s">
        <v>1378</v>
      </c>
      <c r="B14" s="222" t="s">
        <v>1379</v>
      </c>
      <c r="C14" s="221" t="s">
        <v>1380</v>
      </c>
      <c r="D14" s="154" t="s">
        <v>958</v>
      </c>
      <c r="E14" s="115">
        <v>140</v>
      </c>
    </row>
    <row r="15" spans="1:31" ht="41.4" x14ac:dyDescent="0.25">
      <c r="A15" s="224" t="s">
        <v>1628</v>
      </c>
      <c r="B15" s="28" t="s">
        <v>1381</v>
      </c>
      <c r="C15" s="91" t="s">
        <v>1382</v>
      </c>
      <c r="D15" s="154" t="s">
        <v>958</v>
      </c>
      <c r="E15" s="115">
        <v>175</v>
      </c>
    </row>
    <row r="16" spans="1:31" ht="27.6" x14ac:dyDescent="0.25">
      <c r="A16" s="167" t="s">
        <v>1383</v>
      </c>
      <c r="B16" s="28" t="s">
        <v>1384</v>
      </c>
      <c r="C16" s="91" t="s">
        <v>1385</v>
      </c>
      <c r="D16" s="154" t="s">
        <v>958</v>
      </c>
      <c r="E16" s="115">
        <v>75</v>
      </c>
    </row>
    <row r="17" spans="1:5" ht="30.75" customHeight="1" x14ac:dyDescent="0.25">
      <c r="A17" s="225" t="s">
        <v>1383</v>
      </c>
      <c r="B17" s="223" t="s">
        <v>1386</v>
      </c>
      <c r="C17" s="91" t="s">
        <v>1387</v>
      </c>
      <c r="D17" s="154" t="s">
        <v>958</v>
      </c>
      <c r="E17" s="115">
        <v>150</v>
      </c>
    </row>
    <row r="18" spans="1:5" ht="24" customHeight="1" x14ac:dyDescent="0.25">
      <c r="A18" s="154" t="s">
        <v>1388</v>
      </c>
      <c r="B18" s="28" t="s">
        <v>1389</v>
      </c>
      <c r="C18" s="30" t="s">
        <v>1390</v>
      </c>
      <c r="D18" s="154" t="s">
        <v>958</v>
      </c>
      <c r="E18" s="115">
        <v>140</v>
      </c>
    </row>
  </sheetData>
  <mergeCells count="3">
    <mergeCell ref="A1:E1"/>
    <mergeCell ref="A4:E4"/>
    <mergeCell ref="A11:E11"/>
  </mergeCells>
  <conditionalFormatting sqref="E7:E8 E12 E10">
    <cfRule type="cellIs" dxfId="1" priority="2" stopIfTrue="1" operator="lessThan">
      <formula>-50</formula>
    </cfRule>
  </conditionalFormatting>
  <conditionalFormatting sqref="E9">
    <cfRule type="cellIs" dxfId="0" priority="1" stopIfTrue="1" operator="lessThan">
      <formula>-50</formula>
    </cfRule>
  </conditionalFormatting>
  <pageMargins left="0.62992125984251968" right="0.39370078740157483" top="0.51181102362204722" bottom="0.98425196850393704" header="0.51181102362204722" footer="0.51181102362204722"/>
  <pageSetup paperSize="9" orientation="portrait" verticalDpi="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G18" sqref="G18"/>
    </sheetView>
  </sheetViews>
  <sheetFormatPr defaultColWidth="9.109375" defaultRowHeight="13.2" x14ac:dyDescent="0.25"/>
  <cols>
    <col min="1" max="1" width="14.6640625" style="24" customWidth="1"/>
    <col min="2" max="2" width="15.5546875" style="24" customWidth="1"/>
    <col min="3" max="3" width="33.33203125" style="24" customWidth="1"/>
    <col min="4" max="4" width="13" style="24" customWidth="1"/>
    <col min="5" max="5" width="15.109375" style="24" customWidth="1"/>
    <col min="6" max="16384" width="9.109375" style="24"/>
  </cols>
  <sheetData>
    <row r="1" spans="1:5" ht="15.6" x14ac:dyDescent="0.3">
      <c r="A1" s="368" t="s">
        <v>2698</v>
      </c>
      <c r="B1" s="368"/>
      <c r="C1" s="368"/>
      <c r="D1" s="368"/>
      <c r="E1" s="368"/>
    </row>
    <row r="3" spans="1:5" ht="31.5" customHeight="1" x14ac:dyDescent="0.25">
      <c r="A3" s="276" t="s">
        <v>1561</v>
      </c>
      <c r="B3" s="366" t="s">
        <v>1207</v>
      </c>
      <c r="C3" s="367"/>
      <c r="D3" s="276" t="s">
        <v>956</v>
      </c>
      <c r="E3" s="276" t="s">
        <v>55</v>
      </c>
    </row>
    <row r="4" spans="1:5" ht="28.8" x14ac:dyDescent="0.25">
      <c r="A4" s="275" t="s">
        <v>2699</v>
      </c>
      <c r="B4" s="310" t="s">
        <v>2700</v>
      </c>
      <c r="C4" s="153" t="s">
        <v>2701</v>
      </c>
      <c r="D4" s="118" t="s">
        <v>2702</v>
      </c>
      <c r="E4" s="266">
        <v>3599.9988171000005</v>
      </c>
    </row>
    <row r="5" spans="1:5" ht="28.8" x14ac:dyDescent="0.25">
      <c r="A5" s="275" t="s">
        <v>2703</v>
      </c>
      <c r="B5" s="310"/>
      <c r="C5" s="153" t="s">
        <v>2704</v>
      </c>
      <c r="D5" s="118" t="s">
        <v>2702</v>
      </c>
      <c r="E5" s="266">
        <v>12724.999858879999</v>
      </c>
    </row>
    <row r="6" spans="1:5" ht="28.8" x14ac:dyDescent="0.25">
      <c r="A6" s="275" t="s">
        <v>2705</v>
      </c>
      <c r="B6" s="310"/>
      <c r="C6" s="153" t="s">
        <v>2706</v>
      </c>
      <c r="D6" s="118" t="s">
        <v>2702</v>
      </c>
      <c r="E6" s="266">
        <v>22449.999856048002</v>
      </c>
    </row>
    <row r="7" spans="1:5" ht="28.8" x14ac:dyDescent="0.25">
      <c r="A7" s="275" t="s">
        <v>2707</v>
      </c>
      <c r="B7" s="310"/>
      <c r="C7" s="153" t="s">
        <v>2708</v>
      </c>
      <c r="D7" s="118" t="s">
        <v>2702</v>
      </c>
      <c r="E7" s="266">
        <v>30175.003859519999</v>
      </c>
    </row>
    <row r="8" spans="1:5" ht="28.8" x14ac:dyDescent="0.25">
      <c r="A8" s="275" t="s">
        <v>2709</v>
      </c>
      <c r="B8" s="310"/>
      <c r="C8" s="153" t="s">
        <v>2710</v>
      </c>
      <c r="D8" s="118" t="s">
        <v>2702</v>
      </c>
      <c r="E8" s="266">
        <v>37899.998977499999</v>
      </c>
    </row>
    <row r="9" spans="1:5" ht="28.5" customHeight="1" x14ac:dyDescent="0.25">
      <c r="A9" s="275" t="s">
        <v>2711</v>
      </c>
      <c r="B9" s="293" t="s">
        <v>2712</v>
      </c>
      <c r="C9" s="293"/>
      <c r="D9" s="118" t="s">
        <v>2702</v>
      </c>
      <c r="E9" s="266">
        <v>4999.9999079999998</v>
      </c>
    </row>
  </sheetData>
  <mergeCells count="4">
    <mergeCell ref="B4:B8"/>
    <mergeCell ref="B9:C9"/>
    <mergeCell ref="B3:C3"/>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04"/>
  <sheetViews>
    <sheetView view="pageBreakPreview" zoomScaleNormal="100" zoomScaleSheetLayoutView="100" workbookViewId="0">
      <selection activeCell="H18" sqref="H18"/>
    </sheetView>
  </sheetViews>
  <sheetFormatPr defaultColWidth="9.109375" defaultRowHeight="13.8" x14ac:dyDescent="0.25"/>
  <cols>
    <col min="1" max="1" width="14.33203125" style="131" customWidth="1"/>
    <col min="2" max="2" width="11.88671875" style="131" customWidth="1"/>
    <col min="3" max="3" width="51.6640625" style="42" customWidth="1"/>
    <col min="4" max="4" width="12.6640625" style="131" customWidth="1"/>
    <col min="5" max="5" width="12.88671875" style="42" customWidth="1"/>
    <col min="6" max="16384" width="9.109375" style="42"/>
  </cols>
  <sheetData>
    <row r="1" spans="1:46" s="40" customFormat="1" x14ac:dyDescent="0.25">
      <c r="A1" s="295" t="s">
        <v>1536</v>
      </c>
      <c r="B1" s="295"/>
      <c r="C1" s="295"/>
      <c r="D1" s="295"/>
      <c r="E1" s="295"/>
    </row>
    <row r="2" spans="1:46" x14ac:dyDescent="0.25">
      <c r="C2" s="41"/>
      <c r="D2" s="132"/>
      <c r="E2" s="41"/>
    </row>
    <row r="3" spans="1:46" s="51" customFormat="1" ht="27.75" customHeight="1" x14ac:dyDescent="0.25">
      <c r="A3" s="140" t="s">
        <v>672</v>
      </c>
      <c r="B3" s="140" t="s">
        <v>671</v>
      </c>
      <c r="C3" s="140" t="s">
        <v>955</v>
      </c>
      <c r="D3" s="140" t="s">
        <v>956</v>
      </c>
      <c r="E3" s="140" t="s">
        <v>55</v>
      </c>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row>
    <row r="4" spans="1:46" s="51" customFormat="1" ht="21.75" customHeight="1" x14ac:dyDescent="0.25">
      <c r="A4" s="287" t="s">
        <v>803</v>
      </c>
      <c r="B4" s="287"/>
      <c r="C4" s="287"/>
      <c r="D4" s="287"/>
      <c r="E4" s="287"/>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row>
    <row r="5" spans="1:46" ht="30.75" customHeight="1" x14ac:dyDescent="0.25">
      <c r="A5" s="119" t="s">
        <v>1514</v>
      </c>
      <c r="B5" s="28" t="s">
        <v>773</v>
      </c>
      <c r="C5" s="30" t="s">
        <v>774</v>
      </c>
      <c r="D5" s="141" t="s">
        <v>21</v>
      </c>
      <c r="E5" s="115">
        <v>15600</v>
      </c>
    </row>
    <row r="6" spans="1:46" ht="28.5" customHeight="1" x14ac:dyDescent="0.25">
      <c r="A6" s="119" t="s">
        <v>1513</v>
      </c>
      <c r="B6" s="28" t="s">
        <v>775</v>
      </c>
      <c r="C6" s="30" t="s">
        <v>776</v>
      </c>
      <c r="D6" s="141" t="s">
        <v>21</v>
      </c>
      <c r="E6" s="115">
        <v>4600</v>
      </c>
    </row>
    <row r="7" spans="1:46" ht="29.25" customHeight="1" x14ac:dyDescent="0.25">
      <c r="A7" s="119" t="s">
        <v>1512</v>
      </c>
      <c r="B7" s="28" t="s">
        <v>777</v>
      </c>
      <c r="C7" s="145" t="s">
        <v>778</v>
      </c>
      <c r="D7" s="141" t="s">
        <v>21</v>
      </c>
      <c r="E7" s="115">
        <v>4600</v>
      </c>
    </row>
    <row r="8" spans="1:46" ht="20.25" customHeight="1" x14ac:dyDescent="0.25">
      <c r="A8" s="119" t="s">
        <v>1515</v>
      </c>
      <c r="B8" s="28" t="s">
        <v>779</v>
      </c>
      <c r="C8" s="145" t="s">
        <v>230</v>
      </c>
      <c r="D8" s="141" t="s">
        <v>21</v>
      </c>
      <c r="E8" s="115">
        <v>3400</v>
      </c>
    </row>
    <row r="9" spans="1:46" ht="32.25" customHeight="1" x14ac:dyDescent="0.25">
      <c r="A9" s="163" t="s">
        <v>1498</v>
      </c>
      <c r="B9" s="161" t="s">
        <v>780</v>
      </c>
      <c r="C9" s="30" t="s">
        <v>781</v>
      </c>
      <c r="D9" s="141" t="s">
        <v>21</v>
      </c>
      <c r="E9" s="115">
        <v>14350</v>
      </c>
    </row>
    <row r="10" spans="1:46" ht="21.75" customHeight="1" x14ac:dyDescent="0.25">
      <c r="A10" s="163" t="s">
        <v>1499</v>
      </c>
      <c r="B10" s="161" t="s">
        <v>782</v>
      </c>
      <c r="C10" s="30" t="s">
        <v>231</v>
      </c>
      <c r="D10" s="141" t="s">
        <v>21</v>
      </c>
      <c r="E10" s="115">
        <v>2900</v>
      </c>
    </row>
    <row r="11" spans="1:46" ht="27.6" x14ac:dyDescent="0.25">
      <c r="A11" s="163" t="s">
        <v>1500</v>
      </c>
      <c r="B11" s="161" t="s">
        <v>783</v>
      </c>
      <c r="C11" s="30" t="s">
        <v>232</v>
      </c>
      <c r="D11" s="141" t="s">
        <v>21</v>
      </c>
      <c r="E11" s="115">
        <v>2900</v>
      </c>
    </row>
    <row r="12" spans="1:46" ht="27.6" x14ac:dyDescent="0.25">
      <c r="A12" s="163" t="s">
        <v>233</v>
      </c>
      <c r="B12" s="161" t="s">
        <v>784</v>
      </c>
      <c r="C12" s="30" t="s">
        <v>234</v>
      </c>
      <c r="D12" s="141" t="s">
        <v>21</v>
      </c>
      <c r="E12" s="115">
        <v>9300</v>
      </c>
    </row>
    <row r="13" spans="1:46" ht="27.6" x14ac:dyDescent="0.25">
      <c r="A13" s="163" t="s">
        <v>1501</v>
      </c>
      <c r="B13" s="161" t="s">
        <v>785</v>
      </c>
      <c r="C13" s="30" t="s">
        <v>235</v>
      </c>
      <c r="D13" s="141" t="s">
        <v>21</v>
      </c>
      <c r="E13" s="115">
        <v>6250</v>
      </c>
    </row>
    <row r="14" spans="1:46" ht="27.6" x14ac:dyDescent="0.25">
      <c r="A14" s="163" t="s">
        <v>1502</v>
      </c>
      <c r="B14" s="161" t="s">
        <v>786</v>
      </c>
      <c r="C14" s="30" t="s">
        <v>236</v>
      </c>
      <c r="D14" s="141" t="s">
        <v>21</v>
      </c>
      <c r="E14" s="115">
        <v>6250</v>
      </c>
    </row>
    <row r="15" spans="1:46" ht="27.6" x14ac:dyDescent="0.25">
      <c r="A15" s="163" t="s">
        <v>1503</v>
      </c>
      <c r="B15" s="161" t="s">
        <v>787</v>
      </c>
      <c r="C15" s="30" t="s">
        <v>237</v>
      </c>
      <c r="D15" s="141" t="s">
        <v>21</v>
      </c>
      <c r="E15" s="159">
        <v>6200</v>
      </c>
    </row>
    <row r="16" spans="1:46" ht="27.6" x14ac:dyDescent="0.25">
      <c r="A16" s="163" t="s">
        <v>1504</v>
      </c>
      <c r="B16" s="161" t="s">
        <v>788</v>
      </c>
      <c r="C16" s="30" t="s">
        <v>238</v>
      </c>
      <c r="D16" s="141" t="s">
        <v>21</v>
      </c>
      <c r="E16" s="159">
        <v>6200</v>
      </c>
    </row>
    <row r="17" spans="1:5" ht="27.6" x14ac:dyDescent="0.25">
      <c r="A17" s="163" t="s">
        <v>1505</v>
      </c>
      <c r="B17" s="161" t="s">
        <v>789</v>
      </c>
      <c r="C17" s="30" t="s">
        <v>118</v>
      </c>
      <c r="D17" s="141" t="s">
        <v>21</v>
      </c>
      <c r="E17" s="159">
        <v>6200</v>
      </c>
    </row>
    <row r="18" spans="1:5" ht="27.6" x14ac:dyDescent="0.25">
      <c r="A18" s="163" t="s">
        <v>1506</v>
      </c>
      <c r="B18" s="161" t="s">
        <v>790</v>
      </c>
      <c r="C18" s="30" t="s">
        <v>119</v>
      </c>
      <c r="D18" s="141" t="s">
        <v>21</v>
      </c>
      <c r="E18" s="159">
        <v>6200</v>
      </c>
    </row>
    <row r="19" spans="1:5" ht="27.6" x14ac:dyDescent="0.25">
      <c r="A19" s="163" t="s">
        <v>1507</v>
      </c>
      <c r="B19" s="161" t="s">
        <v>791</v>
      </c>
      <c r="C19" s="30" t="s">
        <v>736</v>
      </c>
      <c r="D19" s="141" t="s">
        <v>21</v>
      </c>
      <c r="E19" s="159">
        <v>6200</v>
      </c>
    </row>
    <row r="20" spans="1:5" ht="41.4" x14ac:dyDescent="0.25">
      <c r="A20" s="163" t="s">
        <v>1508</v>
      </c>
      <c r="B20" s="161" t="s">
        <v>792</v>
      </c>
      <c r="C20" s="30" t="s">
        <v>737</v>
      </c>
      <c r="D20" s="141" t="s">
        <v>21</v>
      </c>
      <c r="E20" s="159">
        <v>6200</v>
      </c>
    </row>
    <row r="21" spans="1:5" ht="27.6" x14ac:dyDescent="0.25">
      <c r="A21" s="163" t="s">
        <v>1506</v>
      </c>
      <c r="B21" s="161" t="s">
        <v>793</v>
      </c>
      <c r="C21" s="30" t="s">
        <v>119</v>
      </c>
      <c r="D21" s="141" t="s">
        <v>21</v>
      </c>
      <c r="E21" s="159">
        <v>6200</v>
      </c>
    </row>
    <row r="22" spans="1:5" x14ac:dyDescent="0.25">
      <c r="A22" s="163" t="s">
        <v>1509</v>
      </c>
      <c r="B22" s="161" t="s">
        <v>794</v>
      </c>
      <c r="C22" s="30" t="s">
        <v>795</v>
      </c>
      <c r="D22" s="141" t="s">
        <v>21</v>
      </c>
      <c r="E22" s="159">
        <v>15500</v>
      </c>
    </row>
    <row r="23" spans="1:5" ht="27.6" x14ac:dyDescent="0.25">
      <c r="A23" s="142" t="s">
        <v>1510</v>
      </c>
      <c r="B23" s="162" t="s">
        <v>796</v>
      </c>
      <c r="C23" s="30" t="s">
        <v>738</v>
      </c>
      <c r="D23" s="141" t="s">
        <v>21</v>
      </c>
      <c r="E23" s="159">
        <v>6200</v>
      </c>
    </row>
    <row r="24" spans="1:5" ht="27.6" x14ac:dyDescent="0.25">
      <c r="A24" s="163" t="s">
        <v>1511</v>
      </c>
      <c r="B24" s="161" t="s">
        <v>797</v>
      </c>
      <c r="C24" s="30" t="s">
        <v>1462</v>
      </c>
      <c r="D24" s="141" t="s">
        <v>21</v>
      </c>
      <c r="E24" s="159">
        <v>15900</v>
      </c>
    </row>
    <row r="25" spans="1:5" ht="37.5" customHeight="1" x14ac:dyDescent="0.25">
      <c r="A25" s="163" t="s">
        <v>798</v>
      </c>
      <c r="B25" s="134" t="s">
        <v>799</v>
      </c>
      <c r="C25" s="30" t="s">
        <v>804</v>
      </c>
      <c r="D25" s="141" t="s">
        <v>21</v>
      </c>
      <c r="E25" s="159">
        <v>3400</v>
      </c>
    </row>
    <row r="26" spans="1:5" ht="20.25" customHeight="1" x14ac:dyDescent="0.25">
      <c r="A26" s="163" t="s">
        <v>800</v>
      </c>
      <c r="B26" s="141" t="s">
        <v>801</v>
      </c>
      <c r="C26" s="30" t="s">
        <v>802</v>
      </c>
      <c r="D26" s="141" t="s">
        <v>21</v>
      </c>
      <c r="E26" s="159">
        <v>2900</v>
      </c>
    </row>
    <row r="27" spans="1:5" ht="41.4" x14ac:dyDescent="0.25">
      <c r="A27" s="163" t="s">
        <v>1463</v>
      </c>
      <c r="B27" s="141" t="s">
        <v>1464</v>
      </c>
      <c r="C27" s="30" t="s">
        <v>1465</v>
      </c>
      <c r="D27" s="141" t="s">
        <v>21</v>
      </c>
      <c r="E27" s="159">
        <v>41400</v>
      </c>
    </row>
    <row r="28" spans="1:5" ht="24" customHeight="1" x14ac:dyDescent="0.25">
      <c r="A28" s="296" t="s">
        <v>1516</v>
      </c>
      <c r="B28" s="296"/>
      <c r="C28" s="296"/>
      <c r="D28" s="296"/>
      <c r="E28" s="296"/>
    </row>
    <row r="29" spans="1:5" ht="21.75" customHeight="1" x14ac:dyDescent="0.25">
      <c r="A29" s="28"/>
      <c r="B29" s="28" t="s">
        <v>149</v>
      </c>
      <c r="C29" s="30" t="s">
        <v>150</v>
      </c>
      <c r="D29" s="28" t="s">
        <v>151</v>
      </c>
      <c r="E29" s="115">
        <v>5000</v>
      </c>
    </row>
    <row r="30" spans="1:5" ht="21.75" customHeight="1" x14ac:dyDescent="0.25">
      <c r="A30" s="28"/>
      <c r="B30" s="28" t="s">
        <v>152</v>
      </c>
      <c r="C30" s="30" t="s">
        <v>153</v>
      </c>
      <c r="D30" s="28" t="s">
        <v>151</v>
      </c>
      <c r="E30" s="115">
        <v>2200</v>
      </c>
    </row>
    <row r="31" spans="1:5" ht="21.75" customHeight="1" x14ac:dyDescent="0.25">
      <c r="A31" s="28"/>
      <c r="B31" s="28" t="s">
        <v>154</v>
      </c>
      <c r="C31" s="30" t="s">
        <v>155</v>
      </c>
      <c r="D31" s="28" t="s">
        <v>151</v>
      </c>
      <c r="E31" s="115">
        <v>6500</v>
      </c>
    </row>
    <row r="32" spans="1:5" ht="21.75" customHeight="1" x14ac:dyDescent="0.25">
      <c r="A32" s="28"/>
      <c r="B32" s="28" t="s">
        <v>156</v>
      </c>
      <c r="C32" s="30" t="s">
        <v>157</v>
      </c>
      <c r="D32" s="28" t="s">
        <v>151</v>
      </c>
      <c r="E32" s="115">
        <v>1500</v>
      </c>
    </row>
    <row r="33" spans="1:5" ht="21.75" customHeight="1" x14ac:dyDescent="0.25">
      <c r="A33" s="28"/>
      <c r="B33" s="28" t="s">
        <v>158</v>
      </c>
      <c r="C33" s="30" t="s">
        <v>159</v>
      </c>
      <c r="D33" s="28" t="s">
        <v>151</v>
      </c>
      <c r="E33" s="115">
        <v>9000</v>
      </c>
    </row>
    <row r="34" spans="1:5" ht="21.75" customHeight="1" x14ac:dyDescent="0.25">
      <c r="A34" s="28"/>
      <c r="B34" s="28" t="s">
        <v>160</v>
      </c>
      <c r="C34" s="30" t="s">
        <v>161</v>
      </c>
      <c r="D34" s="28" t="s">
        <v>151</v>
      </c>
      <c r="E34" s="115">
        <v>8500</v>
      </c>
    </row>
    <row r="35" spans="1:5" hidden="1" x14ac:dyDescent="0.25">
      <c r="A35" s="28"/>
      <c r="B35" s="28"/>
      <c r="C35" s="92"/>
      <c r="D35" s="28"/>
      <c r="E35" s="92"/>
    </row>
    <row r="36" spans="1:5" hidden="1" x14ac:dyDescent="0.25">
      <c r="A36" s="28"/>
      <c r="B36" s="28"/>
      <c r="C36" s="92"/>
      <c r="D36" s="28"/>
      <c r="E36" s="92"/>
    </row>
    <row r="37" spans="1:5" hidden="1" x14ac:dyDescent="0.25">
      <c r="A37" s="28"/>
      <c r="B37" s="28"/>
      <c r="C37" s="92"/>
      <c r="D37" s="28"/>
      <c r="E37" s="92"/>
    </row>
    <row r="38" spans="1:5" hidden="1" x14ac:dyDescent="0.25">
      <c r="A38" s="28"/>
      <c r="B38" s="28"/>
      <c r="C38" s="92"/>
      <c r="D38" s="28"/>
      <c r="E38" s="92"/>
    </row>
    <row r="39" spans="1:5" hidden="1" x14ac:dyDescent="0.25">
      <c r="A39" s="28"/>
      <c r="B39" s="28"/>
      <c r="C39" s="92"/>
      <c r="D39" s="28"/>
      <c r="E39" s="92"/>
    </row>
    <row r="40" spans="1:5" hidden="1" x14ac:dyDescent="0.25">
      <c r="A40" s="28"/>
      <c r="B40" s="28"/>
      <c r="C40" s="92"/>
      <c r="D40" s="28"/>
      <c r="E40" s="92"/>
    </row>
    <row r="41" spans="1:5" hidden="1" x14ac:dyDescent="0.25">
      <c r="A41" s="28"/>
      <c r="B41" s="28"/>
      <c r="C41" s="92"/>
      <c r="D41" s="28"/>
      <c r="E41" s="92"/>
    </row>
    <row r="42" spans="1:5" hidden="1" x14ac:dyDescent="0.25">
      <c r="A42" s="28"/>
      <c r="B42" s="28"/>
      <c r="C42" s="92"/>
      <c r="D42" s="28"/>
      <c r="E42" s="92"/>
    </row>
    <row r="43" spans="1:5" hidden="1" x14ac:dyDescent="0.25">
      <c r="A43" s="28"/>
      <c r="B43" s="28"/>
      <c r="C43" s="92"/>
      <c r="D43" s="28"/>
      <c r="E43" s="92"/>
    </row>
    <row r="44" spans="1:5" hidden="1" x14ac:dyDescent="0.25">
      <c r="A44" s="28"/>
      <c r="B44" s="28"/>
      <c r="C44" s="92"/>
      <c r="D44" s="28"/>
      <c r="E44" s="92"/>
    </row>
    <row r="45" spans="1:5" hidden="1" x14ac:dyDescent="0.25">
      <c r="A45" s="28"/>
      <c r="B45" s="28"/>
      <c r="C45" s="92"/>
      <c r="D45" s="28"/>
      <c r="E45" s="92"/>
    </row>
    <row r="46" spans="1:5" ht="20.25" customHeight="1" x14ac:dyDescent="0.25">
      <c r="A46" s="296" t="s">
        <v>1517</v>
      </c>
      <c r="B46" s="296"/>
      <c r="C46" s="296"/>
      <c r="D46" s="296"/>
      <c r="E46" s="296"/>
    </row>
    <row r="47" spans="1:5" x14ac:dyDescent="0.25">
      <c r="A47" s="294" t="s">
        <v>921</v>
      </c>
      <c r="B47" s="294"/>
      <c r="C47" s="294"/>
      <c r="D47" s="294"/>
      <c r="E47" s="294"/>
    </row>
    <row r="48" spans="1:5" ht="27.6" x14ac:dyDescent="0.25">
      <c r="A48" s="134" t="s">
        <v>922</v>
      </c>
      <c r="B48" s="134" t="s">
        <v>923</v>
      </c>
      <c r="C48" s="30" t="s">
        <v>924</v>
      </c>
      <c r="D48" s="141" t="s">
        <v>21</v>
      </c>
      <c r="E48" s="125">
        <v>18300</v>
      </c>
    </row>
    <row r="49" spans="1:5" ht="20.25" customHeight="1" x14ac:dyDescent="0.25">
      <c r="A49" s="134" t="s">
        <v>925</v>
      </c>
      <c r="B49" s="134" t="s">
        <v>926</v>
      </c>
      <c r="C49" s="30" t="s">
        <v>283</v>
      </c>
      <c r="D49" s="141" t="s">
        <v>21</v>
      </c>
      <c r="E49" s="125">
        <v>18300</v>
      </c>
    </row>
    <row r="50" spans="1:5" ht="20.25" customHeight="1" x14ac:dyDescent="0.25">
      <c r="A50" s="134" t="s">
        <v>284</v>
      </c>
      <c r="B50" s="134" t="s">
        <v>285</v>
      </c>
      <c r="C50" s="30" t="s">
        <v>286</v>
      </c>
      <c r="D50" s="141" t="s">
        <v>21</v>
      </c>
      <c r="E50" s="125">
        <v>13350</v>
      </c>
    </row>
    <row r="51" spans="1:5" ht="20.25" customHeight="1" x14ac:dyDescent="0.25">
      <c r="A51" s="134" t="s">
        <v>287</v>
      </c>
      <c r="B51" s="134" t="s">
        <v>288</v>
      </c>
      <c r="C51" s="30" t="s">
        <v>289</v>
      </c>
      <c r="D51" s="141" t="s">
        <v>21</v>
      </c>
      <c r="E51" s="125">
        <v>13450</v>
      </c>
    </row>
    <row r="52" spans="1:5" x14ac:dyDescent="0.25">
      <c r="A52" s="28" t="s">
        <v>290</v>
      </c>
      <c r="B52" s="28" t="s">
        <v>291</v>
      </c>
      <c r="C52" s="30" t="s">
        <v>292</v>
      </c>
      <c r="D52" s="141" t="s">
        <v>21</v>
      </c>
      <c r="E52" s="125">
        <v>5500</v>
      </c>
    </row>
    <row r="53" spans="1:5" ht="21" customHeight="1" x14ac:dyDescent="0.25">
      <c r="A53" s="28" t="s">
        <v>293</v>
      </c>
      <c r="B53" s="28" t="s">
        <v>294</v>
      </c>
      <c r="C53" s="30" t="s">
        <v>295</v>
      </c>
      <c r="D53" s="141" t="s">
        <v>21</v>
      </c>
      <c r="E53" s="125">
        <v>3100</v>
      </c>
    </row>
    <row r="54" spans="1:5" ht="21" customHeight="1" x14ac:dyDescent="0.25">
      <c r="A54" s="28" t="s">
        <v>296</v>
      </c>
      <c r="B54" s="28" t="s">
        <v>294</v>
      </c>
      <c r="C54" s="30" t="s">
        <v>297</v>
      </c>
      <c r="D54" s="141" t="s">
        <v>21</v>
      </c>
      <c r="E54" s="125">
        <v>2300</v>
      </c>
    </row>
    <row r="55" spans="1:5" ht="27.6" x14ac:dyDescent="0.25">
      <c r="A55" s="28" t="s">
        <v>298</v>
      </c>
      <c r="B55" s="28" t="s">
        <v>299</v>
      </c>
      <c r="C55" s="30" t="s">
        <v>300</v>
      </c>
      <c r="D55" s="141" t="s">
        <v>21</v>
      </c>
      <c r="E55" s="125">
        <v>11500</v>
      </c>
    </row>
    <row r="56" spans="1:5" ht="27.6" x14ac:dyDescent="0.25">
      <c r="A56" s="28" t="s">
        <v>301</v>
      </c>
      <c r="B56" s="28" t="s">
        <v>302</v>
      </c>
      <c r="C56" s="30" t="s">
        <v>303</v>
      </c>
      <c r="D56" s="141" t="s">
        <v>21</v>
      </c>
      <c r="E56" s="125">
        <v>13200</v>
      </c>
    </row>
    <row r="57" spans="1:5" ht="27.6" x14ac:dyDescent="0.25">
      <c r="A57" s="28" t="s">
        <v>304</v>
      </c>
      <c r="B57" s="28" t="s">
        <v>305</v>
      </c>
      <c r="C57" s="30" t="s">
        <v>306</v>
      </c>
      <c r="D57" s="141" t="s">
        <v>21</v>
      </c>
      <c r="E57" s="125">
        <v>8200</v>
      </c>
    </row>
    <row r="58" spans="1:5" ht="27.6" x14ac:dyDescent="0.25">
      <c r="A58" s="28" t="s">
        <v>304</v>
      </c>
      <c r="B58" s="28" t="s">
        <v>307</v>
      </c>
      <c r="C58" s="30" t="s">
        <v>308</v>
      </c>
      <c r="D58" s="141" t="s">
        <v>21</v>
      </c>
      <c r="E58" s="125">
        <v>8150</v>
      </c>
    </row>
    <row r="59" spans="1:5" ht="27.6" x14ac:dyDescent="0.25">
      <c r="A59" s="28" t="s">
        <v>309</v>
      </c>
      <c r="B59" s="28" t="s">
        <v>310</v>
      </c>
      <c r="C59" s="30" t="s">
        <v>311</v>
      </c>
      <c r="D59" s="141" t="s">
        <v>21</v>
      </c>
      <c r="E59" s="125">
        <v>13900</v>
      </c>
    </row>
    <row r="60" spans="1:5" ht="27.6" x14ac:dyDescent="0.25">
      <c r="A60" s="28" t="s">
        <v>312</v>
      </c>
      <c r="B60" s="28" t="s">
        <v>313</v>
      </c>
      <c r="C60" s="30" t="s">
        <v>314</v>
      </c>
      <c r="D60" s="141" t="s">
        <v>21</v>
      </c>
      <c r="E60" s="125">
        <v>13900</v>
      </c>
    </row>
    <row r="61" spans="1:5" ht="27.6" x14ac:dyDescent="0.25">
      <c r="A61" s="28" t="s">
        <v>315</v>
      </c>
      <c r="B61" s="28" t="s">
        <v>316</v>
      </c>
      <c r="C61" s="30" t="s">
        <v>317</v>
      </c>
      <c r="D61" s="141" t="s">
        <v>21</v>
      </c>
      <c r="E61" s="125">
        <v>13900</v>
      </c>
    </row>
    <row r="62" spans="1:5" ht="41.4" x14ac:dyDescent="0.25">
      <c r="A62" s="28" t="s">
        <v>318</v>
      </c>
      <c r="B62" s="28" t="s">
        <v>319</v>
      </c>
      <c r="C62" s="30" t="s">
        <v>320</v>
      </c>
      <c r="D62" s="141" t="s">
        <v>21</v>
      </c>
      <c r="E62" s="125">
        <v>13900</v>
      </c>
    </row>
    <row r="63" spans="1:5" ht="41.4" x14ac:dyDescent="0.25">
      <c r="A63" s="141" t="s">
        <v>321</v>
      </c>
      <c r="B63" s="28" t="s">
        <v>322</v>
      </c>
      <c r="C63" s="30" t="s">
        <v>323</v>
      </c>
      <c r="D63" s="141" t="s">
        <v>21</v>
      </c>
      <c r="E63" s="125">
        <v>86500</v>
      </c>
    </row>
    <row r="64" spans="1:5" ht="41.4" x14ac:dyDescent="0.25">
      <c r="A64" s="141" t="s">
        <v>324</v>
      </c>
      <c r="B64" s="28" t="s">
        <v>325</v>
      </c>
      <c r="C64" s="30" t="s">
        <v>326</v>
      </c>
      <c r="D64" s="141" t="s">
        <v>21</v>
      </c>
      <c r="E64" s="125">
        <v>259200</v>
      </c>
    </row>
    <row r="65" spans="1:5" ht="27.6" x14ac:dyDescent="0.25">
      <c r="A65" s="28" t="s">
        <v>1528</v>
      </c>
      <c r="B65" s="28" t="s">
        <v>327</v>
      </c>
      <c r="C65" s="30" t="s">
        <v>328</v>
      </c>
      <c r="D65" s="141" t="s">
        <v>21</v>
      </c>
      <c r="E65" s="125">
        <v>21500</v>
      </c>
    </row>
    <row r="66" spans="1:5" ht="19.5" customHeight="1" x14ac:dyDescent="0.25">
      <c r="A66" s="293" t="s">
        <v>603</v>
      </c>
      <c r="B66" s="293"/>
      <c r="C66" s="293"/>
      <c r="D66" s="293"/>
      <c r="E66" s="293"/>
    </row>
    <row r="67" spans="1:5" ht="19.5" customHeight="1" x14ac:dyDescent="0.25">
      <c r="A67" s="141"/>
      <c r="B67" s="135" t="s">
        <v>604</v>
      </c>
      <c r="C67" s="114" t="s">
        <v>970</v>
      </c>
      <c r="D67" s="136" t="s">
        <v>21</v>
      </c>
      <c r="E67" s="125">
        <v>700</v>
      </c>
    </row>
    <row r="68" spans="1:5" ht="14.25" customHeight="1" x14ac:dyDescent="0.25">
      <c r="A68" s="109"/>
      <c r="B68" s="139"/>
      <c r="C68" s="137" t="s">
        <v>605</v>
      </c>
      <c r="D68" s="143"/>
      <c r="E68" s="81"/>
    </row>
    <row r="69" spans="1:5" ht="27.6" x14ac:dyDescent="0.25">
      <c r="A69" s="28" t="s">
        <v>606</v>
      </c>
      <c r="B69" s="28" t="s">
        <v>604</v>
      </c>
      <c r="C69" s="30" t="s">
        <v>607</v>
      </c>
      <c r="D69" s="141" t="s">
        <v>21</v>
      </c>
      <c r="E69" s="165">
        <v>700</v>
      </c>
    </row>
    <row r="70" spans="1:5" ht="22.5" customHeight="1" x14ac:dyDescent="0.25">
      <c r="A70" s="28" t="s">
        <v>608</v>
      </c>
      <c r="B70" s="28" t="s">
        <v>604</v>
      </c>
      <c r="C70" s="30" t="s">
        <v>609</v>
      </c>
      <c r="D70" s="141" t="s">
        <v>21</v>
      </c>
      <c r="E70" s="166">
        <v>700</v>
      </c>
    </row>
    <row r="71" spans="1:5" ht="27.6" x14ac:dyDescent="0.25">
      <c r="A71" s="28" t="s">
        <v>610</v>
      </c>
      <c r="B71" s="28" t="s">
        <v>604</v>
      </c>
      <c r="C71" s="30" t="s">
        <v>611</v>
      </c>
      <c r="D71" s="141" t="s">
        <v>21</v>
      </c>
      <c r="E71" s="166">
        <v>700</v>
      </c>
    </row>
    <row r="72" spans="1:5" ht="19.5" customHeight="1" x14ac:dyDescent="0.25">
      <c r="A72" s="28"/>
      <c r="B72" s="135" t="s">
        <v>612</v>
      </c>
      <c r="C72" s="114" t="s">
        <v>971</v>
      </c>
      <c r="D72" s="136" t="s">
        <v>21</v>
      </c>
      <c r="E72" s="115">
        <v>5500</v>
      </c>
    </row>
    <row r="73" spans="1:5" ht="14.25" customHeight="1" x14ac:dyDescent="0.25">
      <c r="A73" s="28"/>
      <c r="B73" s="139"/>
      <c r="C73" s="137" t="s">
        <v>605</v>
      </c>
      <c r="D73" s="143"/>
      <c r="E73" s="115"/>
    </row>
    <row r="74" spans="1:5" ht="19.5" customHeight="1" x14ac:dyDescent="0.25">
      <c r="A74" s="28" t="s">
        <v>290</v>
      </c>
      <c r="B74" s="28" t="s">
        <v>612</v>
      </c>
      <c r="C74" s="30" t="s">
        <v>613</v>
      </c>
      <c r="D74" s="141" t="s">
        <v>21</v>
      </c>
      <c r="E74" s="166">
        <v>5500</v>
      </c>
    </row>
    <row r="75" spans="1:5" ht="19.5" customHeight="1" x14ac:dyDescent="0.25">
      <c r="A75" s="28" t="s">
        <v>614</v>
      </c>
      <c r="B75" s="28" t="s">
        <v>612</v>
      </c>
      <c r="C75" s="30" t="s">
        <v>615</v>
      </c>
      <c r="D75" s="141" t="s">
        <v>21</v>
      </c>
      <c r="E75" s="166">
        <v>5500</v>
      </c>
    </row>
    <row r="76" spans="1:5" ht="19.5" customHeight="1" x14ac:dyDescent="0.25">
      <c r="A76" s="28" t="s">
        <v>616</v>
      </c>
      <c r="B76" s="28" t="s">
        <v>612</v>
      </c>
      <c r="C76" s="30" t="s">
        <v>617</v>
      </c>
      <c r="D76" s="141" t="s">
        <v>21</v>
      </c>
      <c r="E76" s="166">
        <v>5500</v>
      </c>
    </row>
    <row r="77" spans="1:5" ht="19.5" customHeight="1" x14ac:dyDescent="0.25">
      <c r="A77" s="28" t="s">
        <v>618</v>
      </c>
      <c r="B77" s="28" t="s">
        <v>612</v>
      </c>
      <c r="C77" s="30" t="s">
        <v>619</v>
      </c>
      <c r="D77" s="141" t="s">
        <v>21</v>
      </c>
      <c r="E77" s="166">
        <v>5500</v>
      </c>
    </row>
    <row r="78" spans="1:5" ht="19.5" customHeight="1" x14ac:dyDescent="0.25">
      <c r="A78" s="28" t="s">
        <v>620</v>
      </c>
      <c r="B78" s="28" t="s">
        <v>612</v>
      </c>
      <c r="C78" s="30" t="s">
        <v>621</v>
      </c>
      <c r="D78" s="141" t="s">
        <v>21</v>
      </c>
      <c r="E78" s="166">
        <v>5500</v>
      </c>
    </row>
    <row r="79" spans="1:5" ht="19.5" customHeight="1" x14ac:dyDescent="0.25">
      <c r="A79" s="28" t="s">
        <v>622</v>
      </c>
      <c r="B79" s="28" t="s">
        <v>612</v>
      </c>
      <c r="C79" s="30" t="s">
        <v>623</v>
      </c>
      <c r="D79" s="141" t="s">
        <v>21</v>
      </c>
      <c r="E79" s="166">
        <v>5500</v>
      </c>
    </row>
    <row r="80" spans="1:5" ht="19.5" customHeight="1" x14ac:dyDescent="0.25">
      <c r="A80" s="141" t="s">
        <v>624</v>
      </c>
      <c r="B80" s="28" t="s">
        <v>612</v>
      </c>
      <c r="C80" s="30" t="s">
        <v>625</v>
      </c>
      <c r="D80" s="141" t="s">
        <v>21</v>
      </c>
      <c r="E80" s="166">
        <v>5500</v>
      </c>
    </row>
    <row r="81" spans="1:5" ht="19.5" customHeight="1" x14ac:dyDescent="0.25">
      <c r="A81" s="141" t="s">
        <v>626</v>
      </c>
      <c r="B81" s="28" t="s">
        <v>612</v>
      </c>
      <c r="C81" s="30" t="s">
        <v>627</v>
      </c>
      <c r="D81" s="141" t="s">
        <v>21</v>
      </c>
      <c r="E81" s="166">
        <v>5500</v>
      </c>
    </row>
    <row r="82" spans="1:5" ht="19.5" customHeight="1" x14ac:dyDescent="0.25">
      <c r="A82" s="141" t="s">
        <v>628</v>
      </c>
      <c r="B82" s="28" t="s">
        <v>612</v>
      </c>
      <c r="C82" s="30" t="s">
        <v>629</v>
      </c>
      <c r="D82" s="141" t="s">
        <v>21</v>
      </c>
      <c r="E82" s="166">
        <v>5500</v>
      </c>
    </row>
    <row r="83" spans="1:5" ht="19.5" customHeight="1" x14ac:dyDescent="0.25">
      <c r="A83" s="141" t="s">
        <v>630</v>
      </c>
      <c r="B83" s="28" t="s">
        <v>612</v>
      </c>
      <c r="C83" s="30" t="s">
        <v>631</v>
      </c>
      <c r="D83" s="141" t="s">
        <v>21</v>
      </c>
      <c r="E83" s="166">
        <v>5500</v>
      </c>
    </row>
    <row r="84" spans="1:5" ht="19.5" customHeight="1" x14ac:dyDescent="0.25">
      <c r="A84" s="141" t="s">
        <v>632</v>
      </c>
      <c r="B84" s="28" t="s">
        <v>612</v>
      </c>
      <c r="C84" s="30" t="s">
        <v>633</v>
      </c>
      <c r="D84" s="141" t="s">
        <v>21</v>
      </c>
      <c r="E84" s="166">
        <v>5500</v>
      </c>
    </row>
    <row r="85" spans="1:5" ht="19.5" customHeight="1" x14ac:dyDescent="0.25">
      <c r="A85" s="141" t="s">
        <v>634</v>
      </c>
      <c r="B85" s="28" t="s">
        <v>612</v>
      </c>
      <c r="C85" s="30" t="s">
        <v>635</v>
      </c>
      <c r="D85" s="141" t="s">
        <v>21</v>
      </c>
      <c r="E85" s="166">
        <v>5500</v>
      </c>
    </row>
    <row r="86" spans="1:5" ht="19.5" customHeight="1" x14ac:dyDescent="0.25">
      <c r="A86" s="28"/>
      <c r="B86" s="135" t="s">
        <v>636</v>
      </c>
      <c r="C86" s="114" t="s">
        <v>972</v>
      </c>
      <c r="D86" s="136" t="s">
        <v>21</v>
      </c>
      <c r="E86" s="115">
        <v>13200</v>
      </c>
    </row>
    <row r="87" spans="1:5" ht="14.25" customHeight="1" x14ac:dyDescent="0.25">
      <c r="A87" s="28"/>
      <c r="B87" s="139"/>
      <c r="C87" s="137" t="s">
        <v>605</v>
      </c>
      <c r="D87" s="143"/>
      <c r="E87" s="115"/>
    </row>
    <row r="88" spans="1:5" ht="20.25" customHeight="1" x14ac:dyDescent="0.25">
      <c r="A88" s="28" t="s">
        <v>301</v>
      </c>
      <c r="B88" s="28" t="s">
        <v>636</v>
      </c>
      <c r="C88" s="30" t="s">
        <v>161</v>
      </c>
      <c r="D88" s="141" t="s">
        <v>21</v>
      </c>
      <c r="E88" s="166">
        <v>13200</v>
      </c>
    </row>
    <row r="89" spans="1:5" ht="20.25" customHeight="1" x14ac:dyDescent="0.25">
      <c r="A89" s="28" t="s">
        <v>637</v>
      </c>
      <c r="B89" s="28" t="s">
        <v>636</v>
      </c>
      <c r="C89" s="30" t="s">
        <v>638</v>
      </c>
      <c r="D89" s="141" t="s">
        <v>21</v>
      </c>
      <c r="E89" s="166">
        <v>13200</v>
      </c>
    </row>
    <row r="90" spans="1:5" ht="20.25" customHeight="1" x14ac:dyDescent="0.25">
      <c r="A90" s="141" t="s">
        <v>639</v>
      </c>
      <c r="B90" s="28" t="s">
        <v>636</v>
      </c>
      <c r="C90" s="30" t="s">
        <v>640</v>
      </c>
      <c r="D90" s="141" t="s">
        <v>21</v>
      </c>
      <c r="E90" s="166">
        <v>13200</v>
      </c>
    </row>
    <row r="91" spans="1:5" ht="20.25" customHeight="1" x14ac:dyDescent="0.25">
      <c r="A91" s="141" t="s">
        <v>641</v>
      </c>
      <c r="B91" s="28" t="s">
        <v>636</v>
      </c>
      <c r="C91" s="30" t="s">
        <v>1520</v>
      </c>
      <c r="D91" s="141" t="s">
        <v>21</v>
      </c>
      <c r="E91" s="166">
        <v>13200</v>
      </c>
    </row>
    <row r="92" spans="1:5" ht="20.25" customHeight="1" x14ac:dyDescent="0.25">
      <c r="A92" s="141" t="s">
        <v>642</v>
      </c>
      <c r="B92" s="28" t="s">
        <v>636</v>
      </c>
      <c r="C92" s="30" t="s">
        <v>1521</v>
      </c>
      <c r="D92" s="141" t="s">
        <v>21</v>
      </c>
      <c r="E92" s="166">
        <v>13200</v>
      </c>
    </row>
    <row r="93" spans="1:5" ht="20.25" customHeight="1" x14ac:dyDescent="0.25">
      <c r="A93" s="141" t="s">
        <v>643</v>
      </c>
      <c r="B93" s="28" t="s">
        <v>636</v>
      </c>
      <c r="C93" s="30" t="s">
        <v>1522</v>
      </c>
      <c r="D93" s="141" t="s">
        <v>21</v>
      </c>
      <c r="E93" s="166">
        <v>13200</v>
      </c>
    </row>
    <row r="94" spans="1:5" ht="20.25" customHeight="1" x14ac:dyDescent="0.25">
      <c r="A94" s="141" t="s">
        <v>644</v>
      </c>
      <c r="B94" s="28" t="s">
        <v>636</v>
      </c>
      <c r="C94" s="30" t="s">
        <v>1523</v>
      </c>
      <c r="D94" s="141" t="s">
        <v>21</v>
      </c>
      <c r="E94" s="166">
        <v>13200</v>
      </c>
    </row>
    <row r="95" spans="1:5" ht="20.25" customHeight="1" x14ac:dyDescent="0.25">
      <c r="A95" s="141" t="s">
        <v>645</v>
      </c>
      <c r="B95" s="28" t="s">
        <v>636</v>
      </c>
      <c r="C95" s="30" t="s">
        <v>1524</v>
      </c>
      <c r="D95" s="141" t="s">
        <v>21</v>
      </c>
      <c r="E95" s="166">
        <v>13200</v>
      </c>
    </row>
    <row r="96" spans="1:5" ht="20.25" customHeight="1" x14ac:dyDescent="0.25">
      <c r="A96" s="141" t="s">
        <v>646</v>
      </c>
      <c r="B96" s="28" t="s">
        <v>636</v>
      </c>
      <c r="C96" s="30" t="s">
        <v>647</v>
      </c>
      <c r="D96" s="141" t="s">
        <v>21</v>
      </c>
      <c r="E96" s="166">
        <v>13200</v>
      </c>
    </row>
    <row r="97" spans="1:5" ht="20.25" customHeight="1" x14ac:dyDescent="0.25">
      <c r="A97" s="141" t="s">
        <v>648</v>
      </c>
      <c r="B97" s="28" t="s">
        <v>636</v>
      </c>
      <c r="C97" s="30" t="s">
        <v>1525</v>
      </c>
      <c r="D97" s="141" t="s">
        <v>21</v>
      </c>
      <c r="E97" s="166">
        <v>13200</v>
      </c>
    </row>
    <row r="98" spans="1:5" ht="20.25" customHeight="1" x14ac:dyDescent="0.25">
      <c r="A98" s="28" t="s">
        <v>649</v>
      </c>
      <c r="B98" s="28" t="s">
        <v>636</v>
      </c>
      <c r="C98" s="30" t="s">
        <v>1526</v>
      </c>
      <c r="D98" s="141" t="s">
        <v>21</v>
      </c>
      <c r="E98" s="166">
        <v>13200</v>
      </c>
    </row>
    <row r="99" spans="1:5" ht="20.25" customHeight="1" x14ac:dyDescent="0.25">
      <c r="A99" s="28" t="s">
        <v>650</v>
      </c>
      <c r="B99" s="28" t="s">
        <v>636</v>
      </c>
      <c r="C99" s="30" t="s">
        <v>1527</v>
      </c>
      <c r="D99" s="141" t="s">
        <v>21</v>
      </c>
      <c r="E99" s="166">
        <v>13200</v>
      </c>
    </row>
    <row r="100" spans="1:5" ht="19.5" customHeight="1" x14ac:dyDescent="0.25">
      <c r="A100" s="28"/>
      <c r="B100" s="135" t="s">
        <v>651</v>
      </c>
      <c r="C100" s="114" t="s">
        <v>652</v>
      </c>
      <c r="D100" s="136" t="s">
        <v>21</v>
      </c>
      <c r="E100" s="115">
        <v>18300</v>
      </c>
    </row>
    <row r="101" spans="1:5" ht="14.25" customHeight="1" x14ac:dyDescent="0.25">
      <c r="A101" s="28"/>
      <c r="B101" s="139"/>
      <c r="C101" s="137" t="s">
        <v>605</v>
      </c>
      <c r="D101" s="143"/>
      <c r="E101" s="115"/>
    </row>
    <row r="102" spans="1:5" ht="20.25" customHeight="1" x14ac:dyDescent="0.25">
      <c r="A102" s="28" t="s">
        <v>653</v>
      </c>
      <c r="B102" s="28" t="s">
        <v>651</v>
      </c>
      <c r="C102" s="30" t="s">
        <v>654</v>
      </c>
      <c r="D102" s="141" t="s">
        <v>21</v>
      </c>
      <c r="E102" s="166">
        <v>18300</v>
      </c>
    </row>
    <row r="103" spans="1:5" ht="20.25" customHeight="1" x14ac:dyDescent="0.25">
      <c r="A103" s="28" t="s">
        <v>1529</v>
      </c>
      <c r="B103" s="28" t="s">
        <v>651</v>
      </c>
      <c r="C103" s="30" t="s">
        <v>1519</v>
      </c>
      <c r="D103" s="141" t="s">
        <v>21</v>
      </c>
      <c r="E103" s="166">
        <v>18300</v>
      </c>
    </row>
    <row r="104" spans="1:5" ht="20.25" customHeight="1" x14ac:dyDescent="0.25">
      <c r="A104" s="28" t="s">
        <v>655</v>
      </c>
      <c r="B104" s="28" t="s">
        <v>651</v>
      </c>
      <c r="C104" s="30" t="s">
        <v>1518</v>
      </c>
      <c r="D104" s="141" t="s">
        <v>21</v>
      </c>
      <c r="E104" s="166">
        <v>18300</v>
      </c>
    </row>
  </sheetData>
  <mergeCells count="6">
    <mergeCell ref="A66:E66"/>
    <mergeCell ref="A47:E47"/>
    <mergeCell ref="A1:E1"/>
    <mergeCell ref="A28:E28"/>
    <mergeCell ref="A46:E46"/>
    <mergeCell ref="A4:E4"/>
  </mergeCells>
  <phoneticPr fontId="0" type="noConversion"/>
  <pageMargins left="0.6692913385826772" right="0.39370078740157483" top="0.51181102362204722" bottom="0.31496062992125984" header="0.19685039370078741" footer="0.23622047244094491"/>
  <pageSetup paperSize="9" scale="90" fitToHeight="0" orientation="portrait" verticalDpi="7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2"/>
  <sheetViews>
    <sheetView view="pageBreakPreview" zoomScaleNormal="100" zoomScaleSheetLayoutView="100" workbookViewId="0">
      <selection activeCell="C29" sqref="C29"/>
    </sheetView>
  </sheetViews>
  <sheetFormatPr defaultColWidth="9.109375" defaultRowHeight="13.8" x14ac:dyDescent="0.25"/>
  <cols>
    <col min="1" max="1" width="14.5546875" style="131" customWidth="1"/>
    <col min="2" max="2" width="10.88671875" style="46" customWidth="1"/>
    <col min="3" max="3" width="51.44140625" style="42" customWidth="1"/>
    <col min="4" max="4" width="12.109375" style="46" customWidth="1"/>
    <col min="5" max="5" width="13.6640625" style="144" customWidth="1"/>
    <col min="6" max="16384" width="9.109375" style="42"/>
  </cols>
  <sheetData>
    <row r="1" spans="1:254" ht="32.25" customHeight="1" x14ac:dyDescent="0.25">
      <c r="A1" s="297" t="s">
        <v>674</v>
      </c>
      <c r="B1" s="297"/>
      <c r="C1" s="297"/>
      <c r="D1" s="297"/>
      <c r="E1" s="297"/>
    </row>
    <row r="2" spans="1:254" ht="14.25" customHeight="1" x14ac:dyDescent="0.25">
      <c r="A2" s="298" t="s">
        <v>672</v>
      </c>
      <c r="B2" s="299" t="s">
        <v>671</v>
      </c>
      <c r="C2" s="299" t="s">
        <v>1207</v>
      </c>
      <c r="D2" s="299" t="s">
        <v>956</v>
      </c>
      <c r="E2" s="301" t="s">
        <v>758</v>
      </c>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row>
    <row r="3" spans="1:254" ht="9.75" customHeight="1" x14ac:dyDescent="0.25">
      <c r="A3" s="298"/>
      <c r="B3" s="300"/>
      <c r="C3" s="300"/>
      <c r="D3" s="300"/>
      <c r="E3" s="302"/>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row>
    <row r="4" spans="1:254" ht="27.6" x14ac:dyDescent="0.25">
      <c r="A4" s="228"/>
      <c r="B4" s="28" t="s">
        <v>130</v>
      </c>
      <c r="C4" s="93" t="s">
        <v>759</v>
      </c>
      <c r="D4" s="141" t="s">
        <v>959</v>
      </c>
      <c r="E4" s="115">
        <v>250</v>
      </c>
    </row>
    <row r="5" spans="1:254" ht="27.6" x14ac:dyDescent="0.25">
      <c r="A5" s="228" t="s">
        <v>127</v>
      </c>
      <c r="B5" s="28" t="s">
        <v>131</v>
      </c>
      <c r="C5" s="93" t="s">
        <v>762</v>
      </c>
      <c r="D5" s="141" t="s">
        <v>959</v>
      </c>
      <c r="E5" s="115">
        <v>150</v>
      </c>
    </row>
    <row r="6" spans="1:254" ht="27.6" x14ac:dyDescent="0.25">
      <c r="A6" s="228" t="s">
        <v>127</v>
      </c>
      <c r="B6" s="28" t="s">
        <v>132</v>
      </c>
      <c r="C6" s="93" t="s">
        <v>599</v>
      </c>
      <c r="D6" s="153" t="s">
        <v>959</v>
      </c>
      <c r="E6" s="115">
        <v>300</v>
      </c>
    </row>
    <row r="7" spans="1:254" ht="31.5" customHeight="1" x14ac:dyDescent="0.25">
      <c r="A7" s="228"/>
      <c r="B7" s="28" t="s">
        <v>133</v>
      </c>
      <c r="C7" s="93" t="s">
        <v>763</v>
      </c>
      <c r="D7" s="153" t="s">
        <v>959</v>
      </c>
      <c r="E7" s="115">
        <v>380</v>
      </c>
    </row>
    <row r="8" spans="1:254" ht="18" customHeight="1" x14ac:dyDescent="0.25">
      <c r="A8" s="228" t="s">
        <v>128</v>
      </c>
      <c r="B8" s="28" t="s">
        <v>134</v>
      </c>
      <c r="C8" s="93" t="s">
        <v>912</v>
      </c>
      <c r="D8" s="153" t="s">
        <v>959</v>
      </c>
      <c r="E8" s="115">
        <v>85</v>
      </c>
    </row>
    <row r="9" spans="1:254" ht="18" customHeight="1" x14ac:dyDescent="0.25">
      <c r="A9" s="228" t="s">
        <v>128</v>
      </c>
      <c r="B9" s="28" t="s">
        <v>135</v>
      </c>
      <c r="C9" s="93" t="s">
        <v>913</v>
      </c>
      <c r="D9" s="153" t="s">
        <v>959</v>
      </c>
      <c r="E9" s="115">
        <v>85</v>
      </c>
    </row>
    <row r="10" spans="1:254" ht="18" customHeight="1" x14ac:dyDescent="0.25">
      <c r="A10" s="228" t="s">
        <v>128</v>
      </c>
      <c r="B10" s="28" t="s">
        <v>136</v>
      </c>
      <c r="C10" s="93" t="s">
        <v>914</v>
      </c>
      <c r="D10" s="153" t="s">
        <v>959</v>
      </c>
      <c r="E10" s="115">
        <v>85</v>
      </c>
    </row>
    <row r="11" spans="1:254" ht="18" customHeight="1" x14ac:dyDescent="0.25">
      <c r="A11" s="228" t="s">
        <v>128</v>
      </c>
      <c r="B11" s="28" t="s">
        <v>137</v>
      </c>
      <c r="C11" s="93" t="s">
        <v>915</v>
      </c>
      <c r="D11" s="153" t="s">
        <v>959</v>
      </c>
      <c r="E11" s="115">
        <v>85</v>
      </c>
    </row>
    <row r="12" spans="1:254" ht="18" customHeight="1" x14ac:dyDescent="0.25">
      <c r="A12" s="228" t="s">
        <v>128</v>
      </c>
      <c r="B12" s="28" t="s">
        <v>138</v>
      </c>
      <c r="C12" s="93" t="s">
        <v>579</v>
      </c>
      <c r="D12" s="153" t="s">
        <v>959</v>
      </c>
      <c r="E12" s="115">
        <v>150</v>
      </c>
    </row>
    <row r="13" spans="1:254" ht="18" customHeight="1" x14ac:dyDescent="0.25">
      <c r="A13" s="228" t="s">
        <v>128</v>
      </c>
      <c r="B13" s="28" t="s">
        <v>139</v>
      </c>
      <c r="C13" s="93" t="s">
        <v>580</v>
      </c>
      <c r="D13" s="153" t="s">
        <v>959</v>
      </c>
      <c r="E13" s="115">
        <v>150</v>
      </c>
    </row>
    <row r="14" spans="1:254" s="41" customFormat="1" ht="18" customHeight="1" x14ac:dyDescent="0.25">
      <c r="A14" s="228" t="s">
        <v>128</v>
      </c>
      <c r="B14" s="28" t="s">
        <v>140</v>
      </c>
      <c r="C14" s="93" t="s">
        <v>581</v>
      </c>
      <c r="D14" s="153" t="s">
        <v>959</v>
      </c>
      <c r="E14" s="115">
        <v>150</v>
      </c>
      <c r="F14" s="49"/>
      <c r="H14" s="47"/>
      <c r="I14" s="48"/>
      <c r="K14" s="303"/>
      <c r="L14" s="303"/>
      <c r="N14" s="47"/>
      <c r="O14" s="48"/>
      <c r="Q14" s="303"/>
      <c r="R14" s="303"/>
      <c r="T14" s="47"/>
      <c r="U14" s="48"/>
      <c r="W14" s="303"/>
      <c r="X14" s="303"/>
      <c r="Z14" s="47"/>
      <c r="AA14" s="48"/>
      <c r="AC14" s="303"/>
      <c r="AD14" s="303"/>
      <c r="AF14" s="47"/>
      <c r="AG14" s="48"/>
      <c r="AI14" s="303"/>
      <c r="AJ14" s="303"/>
      <c r="AL14" s="47"/>
      <c r="AM14" s="48"/>
      <c r="AO14" s="303"/>
      <c r="AP14" s="303"/>
      <c r="AR14" s="47"/>
      <c r="AS14" s="48"/>
      <c r="AU14" s="303"/>
      <c r="AV14" s="303"/>
      <c r="AX14" s="47"/>
      <c r="AY14" s="48"/>
      <c r="BA14" s="303"/>
      <c r="BB14" s="303"/>
      <c r="BD14" s="47"/>
      <c r="BE14" s="48"/>
      <c r="BG14" s="303"/>
      <c r="BH14" s="303"/>
      <c r="BJ14" s="47"/>
      <c r="BK14" s="48"/>
      <c r="BM14" s="303"/>
      <c r="BN14" s="303"/>
      <c r="BP14" s="47"/>
      <c r="BQ14" s="48"/>
      <c r="BS14" s="303"/>
      <c r="BT14" s="303"/>
      <c r="BV14" s="47"/>
      <c r="BW14" s="48"/>
      <c r="BY14" s="303"/>
      <c r="BZ14" s="303"/>
      <c r="CB14" s="47"/>
      <c r="CC14" s="48"/>
      <c r="CE14" s="303"/>
      <c r="CF14" s="303"/>
      <c r="CH14" s="47"/>
      <c r="CI14" s="48"/>
      <c r="CK14" s="303"/>
      <c r="CL14" s="303"/>
      <c r="CN14" s="47"/>
      <c r="CO14" s="48"/>
      <c r="CQ14" s="303"/>
      <c r="CR14" s="303"/>
      <c r="CT14" s="47"/>
      <c r="CU14" s="48"/>
      <c r="CW14" s="303"/>
      <c r="CX14" s="303"/>
      <c r="CZ14" s="47"/>
      <c r="DA14" s="48"/>
      <c r="DC14" s="303"/>
      <c r="DD14" s="303"/>
      <c r="DF14" s="47"/>
      <c r="DG14" s="48"/>
      <c r="DI14" s="303"/>
      <c r="DJ14" s="303"/>
      <c r="DL14" s="47"/>
      <c r="DM14" s="48"/>
      <c r="DO14" s="303"/>
      <c r="DP14" s="303"/>
      <c r="DR14" s="47"/>
      <c r="DS14" s="48"/>
      <c r="DU14" s="303"/>
      <c r="DV14" s="303"/>
      <c r="DX14" s="47"/>
      <c r="DY14" s="48"/>
      <c r="EA14" s="303"/>
      <c r="EB14" s="303"/>
      <c r="ED14" s="47"/>
      <c r="EE14" s="48"/>
      <c r="EG14" s="303"/>
      <c r="EH14" s="303"/>
      <c r="EJ14" s="47"/>
      <c r="EK14" s="48"/>
      <c r="EM14" s="303"/>
      <c r="EN14" s="303"/>
      <c r="EP14" s="47"/>
      <c r="EQ14" s="48"/>
      <c r="ES14" s="303"/>
      <c r="ET14" s="303"/>
      <c r="EV14" s="47"/>
      <c r="EW14" s="48"/>
      <c r="EY14" s="303"/>
      <c r="EZ14" s="303"/>
      <c r="FB14" s="47"/>
      <c r="FC14" s="48"/>
      <c r="FE14" s="303"/>
      <c r="FF14" s="303"/>
      <c r="FH14" s="47"/>
      <c r="FI14" s="48"/>
      <c r="FK14" s="303"/>
      <c r="FL14" s="303"/>
      <c r="FN14" s="47"/>
      <c r="FO14" s="48"/>
      <c r="FQ14" s="303"/>
      <c r="FR14" s="303"/>
      <c r="FT14" s="47"/>
      <c r="FU14" s="48"/>
      <c r="FW14" s="303"/>
      <c r="FX14" s="303"/>
      <c r="FZ14" s="47"/>
      <c r="GA14" s="48"/>
      <c r="GC14" s="303"/>
      <c r="GD14" s="303"/>
      <c r="GF14" s="47"/>
      <c r="GG14" s="48"/>
      <c r="GI14" s="303"/>
      <c r="GJ14" s="303"/>
      <c r="GL14" s="47"/>
      <c r="GM14" s="48"/>
      <c r="GO14" s="303"/>
      <c r="GP14" s="303"/>
      <c r="GR14" s="47"/>
      <c r="GS14" s="48"/>
      <c r="GU14" s="303"/>
      <c r="GV14" s="303"/>
      <c r="GX14" s="47"/>
      <c r="GY14" s="48"/>
      <c r="HA14" s="303"/>
      <c r="HB14" s="303"/>
      <c r="HD14" s="47"/>
      <c r="HE14" s="48"/>
      <c r="HG14" s="303"/>
      <c r="HH14" s="303"/>
      <c r="HJ14" s="47"/>
      <c r="HK14" s="48"/>
      <c r="HM14" s="303"/>
      <c r="HN14" s="303"/>
      <c r="HP14" s="47"/>
      <c r="HQ14" s="48"/>
      <c r="HS14" s="303"/>
      <c r="HT14" s="303"/>
      <c r="HV14" s="47"/>
      <c r="HW14" s="48"/>
      <c r="HY14" s="303"/>
      <c r="HZ14" s="303"/>
      <c r="IB14" s="47"/>
      <c r="IC14" s="48"/>
      <c r="IE14" s="303"/>
      <c r="IF14" s="303"/>
      <c r="IH14" s="47"/>
      <c r="II14" s="48"/>
      <c r="IK14" s="303"/>
      <c r="IL14" s="303"/>
      <c r="IN14" s="47"/>
      <c r="IO14" s="48"/>
      <c r="IQ14" s="303"/>
      <c r="IR14" s="303"/>
      <c r="IT14" s="47"/>
    </row>
    <row r="15" spans="1:254" s="41" customFormat="1" ht="18" customHeight="1" x14ac:dyDescent="0.25">
      <c r="A15" s="228" t="s">
        <v>128</v>
      </c>
      <c r="B15" s="28" t="s">
        <v>141</v>
      </c>
      <c r="C15" s="93" t="s">
        <v>582</v>
      </c>
      <c r="D15" s="153" t="s">
        <v>959</v>
      </c>
      <c r="E15" s="115">
        <v>150</v>
      </c>
      <c r="F15" s="49"/>
      <c r="H15" s="47"/>
      <c r="I15" s="48"/>
      <c r="K15" s="303"/>
      <c r="L15" s="303"/>
      <c r="N15" s="47"/>
      <c r="O15" s="48"/>
      <c r="Q15" s="303"/>
      <c r="R15" s="303"/>
      <c r="T15" s="47"/>
      <c r="U15" s="48"/>
      <c r="W15" s="303"/>
      <c r="X15" s="303"/>
      <c r="Z15" s="47"/>
      <c r="AA15" s="48"/>
      <c r="AC15" s="303"/>
      <c r="AD15" s="303"/>
      <c r="AF15" s="47"/>
      <c r="AG15" s="48"/>
      <c r="AI15" s="303"/>
      <c r="AJ15" s="303"/>
      <c r="AL15" s="47"/>
      <c r="AM15" s="48"/>
      <c r="AO15" s="303"/>
      <c r="AP15" s="303"/>
      <c r="AR15" s="47"/>
      <c r="AS15" s="48"/>
      <c r="AU15" s="303"/>
      <c r="AV15" s="303"/>
      <c r="AX15" s="47"/>
      <c r="AY15" s="48"/>
      <c r="BA15" s="303"/>
      <c r="BB15" s="303"/>
      <c r="BD15" s="47"/>
      <c r="BE15" s="48"/>
      <c r="BG15" s="303"/>
      <c r="BH15" s="303"/>
      <c r="BJ15" s="47"/>
      <c r="BK15" s="48"/>
      <c r="BM15" s="303"/>
      <c r="BN15" s="303"/>
      <c r="BP15" s="47"/>
      <c r="BQ15" s="48"/>
      <c r="BS15" s="303"/>
      <c r="BT15" s="303"/>
      <c r="BV15" s="47"/>
      <c r="BW15" s="48"/>
      <c r="BY15" s="303"/>
      <c r="BZ15" s="303"/>
      <c r="CB15" s="47"/>
      <c r="CC15" s="48"/>
      <c r="CE15" s="303"/>
      <c r="CF15" s="303"/>
      <c r="CH15" s="47"/>
      <c r="CI15" s="48"/>
      <c r="CK15" s="303"/>
      <c r="CL15" s="303"/>
      <c r="CN15" s="47"/>
      <c r="CO15" s="48"/>
      <c r="CQ15" s="303"/>
      <c r="CR15" s="303"/>
      <c r="CT15" s="47"/>
      <c r="CU15" s="48"/>
      <c r="CW15" s="303"/>
      <c r="CX15" s="303"/>
      <c r="CZ15" s="47"/>
      <c r="DA15" s="48"/>
      <c r="DC15" s="303"/>
      <c r="DD15" s="303"/>
      <c r="DF15" s="47"/>
      <c r="DG15" s="48"/>
      <c r="DI15" s="303"/>
      <c r="DJ15" s="303"/>
      <c r="DL15" s="47"/>
      <c r="DM15" s="48"/>
      <c r="DO15" s="303"/>
      <c r="DP15" s="303"/>
      <c r="DR15" s="47"/>
      <c r="DS15" s="48"/>
      <c r="DU15" s="303"/>
      <c r="DV15" s="303"/>
      <c r="DX15" s="47"/>
      <c r="DY15" s="48"/>
      <c r="EA15" s="303"/>
      <c r="EB15" s="303"/>
      <c r="ED15" s="47"/>
      <c r="EE15" s="48"/>
      <c r="EG15" s="303"/>
      <c r="EH15" s="303"/>
      <c r="EJ15" s="47"/>
      <c r="EK15" s="48"/>
      <c r="EM15" s="303"/>
      <c r="EN15" s="303"/>
      <c r="EP15" s="47"/>
      <c r="EQ15" s="48"/>
      <c r="ES15" s="303"/>
      <c r="ET15" s="303"/>
      <c r="EV15" s="47"/>
      <c r="EW15" s="48"/>
      <c r="EY15" s="303"/>
      <c r="EZ15" s="303"/>
      <c r="FB15" s="47"/>
      <c r="FC15" s="48"/>
      <c r="FE15" s="303"/>
      <c r="FF15" s="303"/>
      <c r="FH15" s="47"/>
      <c r="FI15" s="48"/>
      <c r="FK15" s="303"/>
      <c r="FL15" s="303"/>
      <c r="FN15" s="47"/>
      <c r="FO15" s="48"/>
      <c r="FQ15" s="303"/>
      <c r="FR15" s="303"/>
      <c r="FT15" s="47"/>
      <c r="FU15" s="48"/>
      <c r="FW15" s="303"/>
      <c r="FX15" s="303"/>
      <c r="FZ15" s="47"/>
      <c r="GA15" s="48"/>
      <c r="GC15" s="303"/>
      <c r="GD15" s="303"/>
      <c r="GF15" s="47"/>
      <c r="GG15" s="48"/>
      <c r="GI15" s="303"/>
      <c r="GJ15" s="303"/>
      <c r="GL15" s="47"/>
      <c r="GM15" s="48"/>
      <c r="GO15" s="303"/>
      <c r="GP15" s="303"/>
      <c r="GR15" s="47"/>
      <c r="GS15" s="48"/>
      <c r="GU15" s="303"/>
      <c r="GV15" s="303"/>
      <c r="GX15" s="47"/>
      <c r="GY15" s="48"/>
      <c r="HA15" s="303"/>
      <c r="HB15" s="303"/>
      <c r="HD15" s="47"/>
      <c r="HE15" s="48"/>
      <c r="HG15" s="303"/>
      <c r="HH15" s="303"/>
      <c r="HJ15" s="47"/>
      <c r="HK15" s="48"/>
      <c r="HM15" s="303"/>
      <c r="HN15" s="303"/>
      <c r="HP15" s="47"/>
      <c r="HQ15" s="48"/>
      <c r="HS15" s="303"/>
      <c r="HT15" s="303"/>
      <c r="HV15" s="47"/>
      <c r="HW15" s="48"/>
      <c r="HY15" s="303"/>
      <c r="HZ15" s="303"/>
      <c r="IB15" s="47"/>
      <c r="IC15" s="48"/>
      <c r="IE15" s="303"/>
      <c r="IF15" s="303"/>
      <c r="IH15" s="47"/>
      <c r="II15" s="48"/>
      <c r="IK15" s="303"/>
      <c r="IL15" s="303"/>
      <c r="IN15" s="47"/>
      <c r="IO15" s="48"/>
      <c r="IQ15" s="303"/>
      <c r="IR15" s="303"/>
      <c r="IT15" s="47"/>
    </row>
    <row r="16" spans="1:254" s="41" customFormat="1" ht="18" customHeight="1" x14ac:dyDescent="0.25">
      <c r="A16" s="228" t="s">
        <v>128</v>
      </c>
      <c r="B16" s="28" t="s">
        <v>142</v>
      </c>
      <c r="C16" s="93" t="s">
        <v>583</v>
      </c>
      <c r="D16" s="153" t="s">
        <v>959</v>
      </c>
      <c r="E16" s="115">
        <v>150</v>
      </c>
      <c r="F16" s="49"/>
      <c r="H16" s="47"/>
      <c r="I16" s="48"/>
      <c r="K16" s="303"/>
      <c r="L16" s="303"/>
      <c r="N16" s="47"/>
      <c r="O16" s="48"/>
      <c r="Q16" s="303"/>
      <c r="R16" s="303"/>
      <c r="T16" s="47"/>
      <c r="U16" s="48"/>
      <c r="W16" s="303"/>
      <c r="X16" s="303"/>
      <c r="Z16" s="47"/>
      <c r="AA16" s="48"/>
      <c r="AC16" s="303"/>
      <c r="AD16" s="303"/>
      <c r="AF16" s="47"/>
      <c r="AG16" s="48"/>
      <c r="AI16" s="303"/>
      <c r="AJ16" s="303"/>
      <c r="AL16" s="47"/>
      <c r="AM16" s="48"/>
      <c r="AO16" s="303"/>
      <c r="AP16" s="303"/>
      <c r="AR16" s="47"/>
      <c r="AS16" s="48"/>
      <c r="AU16" s="303"/>
      <c r="AV16" s="303"/>
      <c r="AX16" s="47"/>
      <c r="AY16" s="48"/>
      <c r="BA16" s="303"/>
      <c r="BB16" s="303"/>
      <c r="BD16" s="47"/>
      <c r="BE16" s="48"/>
      <c r="BG16" s="303"/>
      <c r="BH16" s="303"/>
      <c r="BJ16" s="47"/>
      <c r="BK16" s="48"/>
      <c r="BM16" s="303"/>
      <c r="BN16" s="303"/>
      <c r="BP16" s="47"/>
      <c r="BQ16" s="48"/>
      <c r="BS16" s="303"/>
      <c r="BT16" s="303"/>
      <c r="BV16" s="47"/>
      <c r="BW16" s="48"/>
      <c r="BY16" s="303"/>
      <c r="BZ16" s="303"/>
      <c r="CB16" s="47"/>
      <c r="CC16" s="48"/>
      <c r="CE16" s="303"/>
      <c r="CF16" s="303"/>
      <c r="CH16" s="47"/>
      <c r="CI16" s="48"/>
      <c r="CK16" s="303"/>
      <c r="CL16" s="303"/>
      <c r="CN16" s="47"/>
      <c r="CO16" s="48"/>
      <c r="CQ16" s="303"/>
      <c r="CR16" s="303"/>
      <c r="CT16" s="47"/>
      <c r="CU16" s="48"/>
      <c r="CW16" s="303"/>
      <c r="CX16" s="303"/>
      <c r="CZ16" s="47"/>
      <c r="DA16" s="48"/>
      <c r="DC16" s="303"/>
      <c r="DD16" s="303"/>
      <c r="DF16" s="47"/>
      <c r="DG16" s="48"/>
      <c r="DI16" s="303"/>
      <c r="DJ16" s="303"/>
      <c r="DL16" s="47"/>
      <c r="DM16" s="48"/>
      <c r="DO16" s="303"/>
      <c r="DP16" s="303"/>
      <c r="DR16" s="47"/>
      <c r="DS16" s="48"/>
      <c r="DU16" s="303"/>
      <c r="DV16" s="303"/>
      <c r="DX16" s="47"/>
      <c r="DY16" s="48"/>
      <c r="EA16" s="303"/>
      <c r="EB16" s="303"/>
      <c r="ED16" s="47"/>
      <c r="EE16" s="48"/>
      <c r="EG16" s="303"/>
      <c r="EH16" s="303"/>
      <c r="EJ16" s="47"/>
      <c r="EK16" s="48"/>
      <c r="EM16" s="303"/>
      <c r="EN16" s="303"/>
      <c r="EP16" s="47"/>
      <c r="EQ16" s="48"/>
      <c r="ES16" s="303"/>
      <c r="ET16" s="303"/>
      <c r="EV16" s="47"/>
      <c r="EW16" s="48"/>
      <c r="EY16" s="303"/>
      <c r="EZ16" s="303"/>
      <c r="FB16" s="47"/>
      <c r="FC16" s="48"/>
      <c r="FE16" s="303"/>
      <c r="FF16" s="303"/>
      <c r="FH16" s="47"/>
      <c r="FI16" s="48"/>
      <c r="FK16" s="303"/>
      <c r="FL16" s="303"/>
      <c r="FN16" s="47"/>
      <c r="FO16" s="48"/>
      <c r="FQ16" s="303"/>
      <c r="FR16" s="303"/>
      <c r="FT16" s="47"/>
      <c r="FU16" s="48"/>
      <c r="FW16" s="303"/>
      <c r="FX16" s="303"/>
      <c r="FZ16" s="47"/>
      <c r="GA16" s="48"/>
      <c r="GC16" s="303"/>
      <c r="GD16" s="303"/>
      <c r="GF16" s="47"/>
      <c r="GG16" s="48"/>
      <c r="GI16" s="303"/>
      <c r="GJ16" s="303"/>
      <c r="GL16" s="47"/>
      <c r="GM16" s="48"/>
      <c r="GO16" s="303"/>
      <c r="GP16" s="303"/>
      <c r="GR16" s="47"/>
      <c r="GS16" s="48"/>
      <c r="GU16" s="303"/>
      <c r="GV16" s="303"/>
      <c r="GX16" s="47"/>
      <c r="GY16" s="48"/>
      <c r="HA16" s="303"/>
      <c r="HB16" s="303"/>
      <c r="HD16" s="47"/>
      <c r="HE16" s="48"/>
      <c r="HG16" s="303"/>
      <c r="HH16" s="303"/>
      <c r="HJ16" s="47"/>
      <c r="HK16" s="48"/>
      <c r="HM16" s="303"/>
      <c r="HN16" s="303"/>
      <c r="HP16" s="47"/>
      <c r="HQ16" s="48"/>
      <c r="HS16" s="303"/>
      <c r="HT16" s="303"/>
      <c r="HV16" s="47"/>
      <c r="HW16" s="48"/>
      <c r="HY16" s="303"/>
      <c r="HZ16" s="303"/>
      <c r="IB16" s="47"/>
      <c r="IC16" s="48"/>
      <c r="IE16" s="303"/>
      <c r="IF16" s="303"/>
      <c r="IH16" s="47"/>
      <c r="II16" s="48"/>
      <c r="IK16" s="303"/>
      <c r="IL16" s="303"/>
      <c r="IN16" s="47"/>
      <c r="IO16" s="48"/>
      <c r="IQ16" s="303"/>
      <c r="IR16" s="303"/>
      <c r="IT16" s="47"/>
    </row>
    <row r="17" spans="1:254" s="41" customFormat="1" ht="18" customHeight="1" x14ac:dyDescent="0.25">
      <c r="A17" s="228" t="s">
        <v>128</v>
      </c>
      <c r="B17" s="28" t="s">
        <v>143</v>
      </c>
      <c r="C17" s="93" t="s">
        <v>584</v>
      </c>
      <c r="D17" s="153" t="s">
        <v>959</v>
      </c>
      <c r="E17" s="115">
        <v>150</v>
      </c>
      <c r="F17" s="49"/>
      <c r="H17" s="47"/>
      <c r="I17" s="48"/>
      <c r="K17" s="303"/>
      <c r="L17" s="303"/>
      <c r="N17" s="47"/>
      <c r="O17" s="48"/>
      <c r="Q17" s="303"/>
      <c r="R17" s="303"/>
      <c r="T17" s="47"/>
      <c r="U17" s="48"/>
      <c r="W17" s="303"/>
      <c r="X17" s="303"/>
      <c r="Z17" s="47"/>
      <c r="AA17" s="48"/>
      <c r="AC17" s="303"/>
      <c r="AD17" s="303"/>
      <c r="AF17" s="47"/>
      <c r="AG17" s="48"/>
      <c r="AI17" s="303"/>
      <c r="AJ17" s="303"/>
      <c r="AL17" s="47"/>
      <c r="AM17" s="48"/>
      <c r="AO17" s="303"/>
      <c r="AP17" s="303"/>
      <c r="AR17" s="47"/>
      <c r="AS17" s="48"/>
      <c r="AU17" s="303"/>
      <c r="AV17" s="303"/>
      <c r="AX17" s="47"/>
      <c r="AY17" s="48"/>
      <c r="BA17" s="303"/>
      <c r="BB17" s="303"/>
      <c r="BD17" s="47"/>
      <c r="BE17" s="48"/>
      <c r="BG17" s="303"/>
      <c r="BH17" s="303"/>
      <c r="BJ17" s="47"/>
      <c r="BK17" s="48"/>
      <c r="BM17" s="303"/>
      <c r="BN17" s="303"/>
      <c r="BP17" s="47"/>
      <c r="BQ17" s="48"/>
      <c r="BS17" s="303"/>
      <c r="BT17" s="303"/>
      <c r="BV17" s="47"/>
      <c r="BW17" s="48"/>
      <c r="BY17" s="303"/>
      <c r="BZ17" s="303"/>
      <c r="CB17" s="47"/>
      <c r="CC17" s="48"/>
      <c r="CE17" s="303"/>
      <c r="CF17" s="303"/>
      <c r="CH17" s="47"/>
      <c r="CI17" s="48"/>
      <c r="CK17" s="303"/>
      <c r="CL17" s="303"/>
      <c r="CN17" s="47"/>
      <c r="CO17" s="48"/>
      <c r="CQ17" s="303"/>
      <c r="CR17" s="303"/>
      <c r="CT17" s="47"/>
      <c r="CU17" s="48"/>
      <c r="CW17" s="303"/>
      <c r="CX17" s="303"/>
      <c r="CZ17" s="47"/>
      <c r="DA17" s="48"/>
      <c r="DC17" s="303"/>
      <c r="DD17" s="303"/>
      <c r="DF17" s="47"/>
      <c r="DG17" s="48"/>
      <c r="DI17" s="303"/>
      <c r="DJ17" s="303"/>
      <c r="DL17" s="47"/>
      <c r="DM17" s="48"/>
      <c r="DO17" s="303"/>
      <c r="DP17" s="303"/>
      <c r="DR17" s="47"/>
      <c r="DS17" s="48"/>
      <c r="DU17" s="303"/>
      <c r="DV17" s="303"/>
      <c r="DX17" s="47"/>
      <c r="DY17" s="48"/>
      <c r="EA17" s="303"/>
      <c r="EB17" s="303"/>
      <c r="ED17" s="47"/>
      <c r="EE17" s="48"/>
      <c r="EG17" s="303"/>
      <c r="EH17" s="303"/>
      <c r="EJ17" s="47"/>
      <c r="EK17" s="48"/>
      <c r="EM17" s="303"/>
      <c r="EN17" s="303"/>
      <c r="EP17" s="47"/>
      <c r="EQ17" s="48"/>
      <c r="ES17" s="303"/>
      <c r="ET17" s="303"/>
      <c r="EV17" s="47"/>
      <c r="EW17" s="48"/>
      <c r="EY17" s="303"/>
      <c r="EZ17" s="303"/>
      <c r="FB17" s="47"/>
      <c r="FC17" s="48"/>
      <c r="FE17" s="303"/>
      <c r="FF17" s="303"/>
      <c r="FH17" s="47"/>
      <c r="FI17" s="48"/>
      <c r="FK17" s="303"/>
      <c r="FL17" s="303"/>
      <c r="FN17" s="47"/>
      <c r="FO17" s="48"/>
      <c r="FQ17" s="303"/>
      <c r="FR17" s="303"/>
      <c r="FT17" s="47"/>
      <c r="FU17" s="48"/>
      <c r="FW17" s="303"/>
      <c r="FX17" s="303"/>
      <c r="FZ17" s="47"/>
      <c r="GA17" s="48"/>
      <c r="GC17" s="303"/>
      <c r="GD17" s="303"/>
      <c r="GF17" s="47"/>
      <c r="GG17" s="48"/>
      <c r="GI17" s="303"/>
      <c r="GJ17" s="303"/>
      <c r="GL17" s="47"/>
      <c r="GM17" s="48"/>
      <c r="GO17" s="303"/>
      <c r="GP17" s="303"/>
      <c r="GR17" s="47"/>
      <c r="GS17" s="48"/>
      <c r="GU17" s="303"/>
      <c r="GV17" s="303"/>
      <c r="GX17" s="47"/>
      <c r="GY17" s="48"/>
      <c r="HA17" s="303"/>
      <c r="HB17" s="303"/>
      <c r="HD17" s="47"/>
      <c r="HE17" s="48"/>
      <c r="HG17" s="303"/>
      <c r="HH17" s="303"/>
      <c r="HJ17" s="47"/>
      <c r="HK17" s="48"/>
      <c r="HM17" s="303"/>
      <c r="HN17" s="303"/>
      <c r="HP17" s="47"/>
      <c r="HQ17" s="48"/>
      <c r="HS17" s="303"/>
      <c r="HT17" s="303"/>
      <c r="HV17" s="47"/>
      <c r="HW17" s="48"/>
      <c r="HY17" s="303"/>
      <c r="HZ17" s="303"/>
      <c r="IB17" s="47"/>
      <c r="IC17" s="48"/>
      <c r="IE17" s="303"/>
      <c r="IF17" s="303"/>
      <c r="IH17" s="47"/>
      <c r="II17" s="48"/>
      <c r="IK17" s="303"/>
      <c r="IL17" s="303"/>
      <c r="IN17" s="47"/>
      <c r="IO17" s="48"/>
      <c r="IQ17" s="303"/>
      <c r="IR17" s="303"/>
      <c r="IT17" s="47"/>
    </row>
    <row r="18" spans="1:254" s="41" customFormat="1" ht="18" customHeight="1" x14ac:dyDescent="0.25">
      <c r="A18" s="228" t="s">
        <v>1634</v>
      </c>
      <c r="B18" s="28" t="s">
        <v>1635</v>
      </c>
      <c r="C18" s="93" t="s">
        <v>1638</v>
      </c>
      <c r="D18" s="153" t="s">
        <v>21</v>
      </c>
      <c r="E18" s="115">
        <v>9800</v>
      </c>
      <c r="F18" s="49"/>
      <c r="H18" s="47"/>
      <c r="I18" s="48"/>
      <c r="K18" s="226"/>
      <c r="L18" s="226"/>
      <c r="N18" s="47"/>
      <c r="O18" s="48"/>
      <c r="Q18" s="226"/>
      <c r="R18" s="226"/>
      <c r="T18" s="47"/>
      <c r="U18" s="48"/>
      <c r="W18" s="226"/>
      <c r="X18" s="226"/>
      <c r="Z18" s="47"/>
      <c r="AA18" s="48"/>
      <c r="AC18" s="226"/>
      <c r="AD18" s="226"/>
      <c r="AF18" s="47"/>
      <c r="AG18" s="48"/>
      <c r="AI18" s="226"/>
      <c r="AJ18" s="226"/>
      <c r="AL18" s="47"/>
      <c r="AM18" s="48"/>
      <c r="AO18" s="226"/>
      <c r="AP18" s="226"/>
      <c r="AR18" s="47"/>
      <c r="AS18" s="48"/>
      <c r="AU18" s="226"/>
      <c r="AV18" s="226"/>
      <c r="AX18" s="47"/>
      <c r="AY18" s="48"/>
      <c r="BA18" s="226"/>
      <c r="BB18" s="226"/>
      <c r="BD18" s="47"/>
      <c r="BE18" s="48"/>
      <c r="BG18" s="226"/>
      <c r="BH18" s="226"/>
      <c r="BJ18" s="47"/>
      <c r="BK18" s="48"/>
      <c r="BM18" s="226"/>
      <c r="BN18" s="226"/>
      <c r="BP18" s="47"/>
      <c r="BQ18" s="48"/>
      <c r="BS18" s="226"/>
      <c r="BT18" s="226"/>
      <c r="BV18" s="47"/>
      <c r="BW18" s="48"/>
      <c r="BY18" s="226"/>
      <c r="BZ18" s="226"/>
      <c r="CB18" s="47"/>
      <c r="CC18" s="48"/>
      <c r="CE18" s="226"/>
      <c r="CF18" s="226"/>
      <c r="CH18" s="47"/>
      <c r="CI18" s="48"/>
      <c r="CK18" s="226"/>
      <c r="CL18" s="226"/>
      <c r="CN18" s="47"/>
      <c r="CO18" s="48"/>
      <c r="CQ18" s="226"/>
      <c r="CR18" s="226"/>
      <c r="CT18" s="47"/>
      <c r="CU18" s="48"/>
      <c r="CW18" s="226"/>
      <c r="CX18" s="226"/>
      <c r="CZ18" s="47"/>
      <c r="DA18" s="48"/>
      <c r="DC18" s="226"/>
      <c r="DD18" s="226"/>
      <c r="DF18" s="47"/>
      <c r="DG18" s="48"/>
      <c r="DI18" s="226"/>
      <c r="DJ18" s="226"/>
      <c r="DL18" s="47"/>
      <c r="DM18" s="48"/>
      <c r="DO18" s="226"/>
      <c r="DP18" s="226"/>
      <c r="DR18" s="47"/>
      <c r="DS18" s="48"/>
      <c r="DU18" s="226"/>
      <c r="DV18" s="226"/>
      <c r="DX18" s="47"/>
      <c r="DY18" s="48"/>
      <c r="EA18" s="226"/>
      <c r="EB18" s="226"/>
      <c r="ED18" s="47"/>
      <c r="EE18" s="48"/>
      <c r="EG18" s="226"/>
      <c r="EH18" s="226"/>
      <c r="EJ18" s="47"/>
      <c r="EK18" s="48"/>
      <c r="EM18" s="226"/>
      <c r="EN18" s="226"/>
      <c r="EP18" s="47"/>
      <c r="EQ18" s="48"/>
      <c r="ES18" s="226"/>
      <c r="ET18" s="226"/>
      <c r="EV18" s="47"/>
      <c r="EW18" s="48"/>
      <c r="EY18" s="226"/>
      <c r="EZ18" s="226"/>
      <c r="FB18" s="47"/>
      <c r="FC18" s="48"/>
      <c r="FE18" s="226"/>
      <c r="FF18" s="226"/>
      <c r="FH18" s="47"/>
      <c r="FI18" s="48"/>
      <c r="FK18" s="226"/>
      <c r="FL18" s="226"/>
      <c r="FN18" s="47"/>
      <c r="FO18" s="48"/>
      <c r="FQ18" s="226"/>
      <c r="FR18" s="226"/>
      <c r="FT18" s="47"/>
      <c r="FU18" s="48"/>
      <c r="FW18" s="226"/>
      <c r="FX18" s="226"/>
      <c r="FZ18" s="47"/>
      <c r="GA18" s="48"/>
      <c r="GC18" s="226"/>
      <c r="GD18" s="226"/>
      <c r="GF18" s="47"/>
      <c r="GG18" s="48"/>
      <c r="GI18" s="226"/>
      <c r="GJ18" s="226"/>
      <c r="GL18" s="47"/>
      <c r="GM18" s="48"/>
      <c r="GO18" s="226"/>
      <c r="GP18" s="226"/>
      <c r="GR18" s="47"/>
      <c r="GS18" s="48"/>
      <c r="GU18" s="226"/>
      <c r="GV18" s="226"/>
      <c r="GX18" s="47"/>
      <c r="GY18" s="48"/>
      <c r="HA18" s="226"/>
      <c r="HB18" s="226"/>
      <c r="HD18" s="47"/>
      <c r="HE18" s="48"/>
      <c r="HG18" s="226"/>
      <c r="HH18" s="226"/>
      <c r="HJ18" s="47"/>
      <c r="HK18" s="48"/>
      <c r="HM18" s="226"/>
      <c r="HN18" s="226"/>
      <c r="HP18" s="47"/>
      <c r="HQ18" s="48"/>
      <c r="HS18" s="226"/>
      <c r="HT18" s="226"/>
      <c r="HV18" s="47"/>
      <c r="HW18" s="48"/>
      <c r="HY18" s="226"/>
      <c r="HZ18" s="226"/>
      <c r="IB18" s="47"/>
      <c r="IC18" s="48"/>
      <c r="IE18" s="226"/>
      <c r="IF18" s="226"/>
      <c r="IH18" s="47"/>
      <c r="II18" s="48"/>
      <c r="IK18" s="226"/>
      <c r="IL18" s="226"/>
      <c r="IN18" s="47"/>
      <c r="IO18" s="48"/>
      <c r="IQ18" s="226"/>
      <c r="IR18" s="226"/>
      <c r="IT18" s="47"/>
    </row>
    <row r="19" spans="1:254" s="41" customFormat="1" ht="27.6" x14ac:dyDescent="0.25">
      <c r="A19" s="228" t="s">
        <v>1636</v>
      </c>
      <c r="B19" s="28" t="s">
        <v>1637</v>
      </c>
      <c r="C19" s="93" t="s">
        <v>1639</v>
      </c>
      <c r="D19" s="153" t="s">
        <v>21</v>
      </c>
      <c r="E19" s="115">
        <v>4100</v>
      </c>
      <c r="F19" s="49"/>
      <c r="H19" s="47"/>
      <c r="I19" s="48"/>
      <c r="K19" s="226"/>
      <c r="L19" s="226"/>
      <c r="N19" s="47"/>
      <c r="O19" s="48"/>
      <c r="Q19" s="226"/>
      <c r="R19" s="226"/>
      <c r="T19" s="47"/>
      <c r="U19" s="48"/>
      <c r="W19" s="226"/>
      <c r="X19" s="226"/>
      <c r="Z19" s="47"/>
      <c r="AA19" s="48"/>
      <c r="AC19" s="226"/>
      <c r="AD19" s="226"/>
      <c r="AF19" s="47"/>
      <c r="AG19" s="48"/>
      <c r="AI19" s="226"/>
      <c r="AJ19" s="226"/>
      <c r="AL19" s="47"/>
      <c r="AM19" s="48"/>
      <c r="AO19" s="226"/>
      <c r="AP19" s="226"/>
      <c r="AR19" s="47"/>
      <c r="AS19" s="48"/>
      <c r="AU19" s="226"/>
      <c r="AV19" s="226"/>
      <c r="AX19" s="47"/>
      <c r="AY19" s="48"/>
      <c r="BA19" s="226"/>
      <c r="BB19" s="226"/>
      <c r="BD19" s="47"/>
      <c r="BE19" s="48"/>
      <c r="BG19" s="226"/>
      <c r="BH19" s="226"/>
      <c r="BJ19" s="47"/>
      <c r="BK19" s="48"/>
      <c r="BM19" s="226"/>
      <c r="BN19" s="226"/>
      <c r="BP19" s="47"/>
      <c r="BQ19" s="48"/>
      <c r="BS19" s="226"/>
      <c r="BT19" s="226"/>
      <c r="BV19" s="47"/>
      <c r="BW19" s="48"/>
      <c r="BY19" s="226"/>
      <c r="BZ19" s="226"/>
      <c r="CB19" s="47"/>
      <c r="CC19" s="48"/>
      <c r="CE19" s="226"/>
      <c r="CF19" s="226"/>
      <c r="CH19" s="47"/>
      <c r="CI19" s="48"/>
      <c r="CK19" s="226"/>
      <c r="CL19" s="226"/>
      <c r="CN19" s="47"/>
      <c r="CO19" s="48"/>
      <c r="CQ19" s="226"/>
      <c r="CR19" s="226"/>
      <c r="CT19" s="47"/>
      <c r="CU19" s="48"/>
      <c r="CW19" s="226"/>
      <c r="CX19" s="226"/>
      <c r="CZ19" s="47"/>
      <c r="DA19" s="48"/>
      <c r="DC19" s="226"/>
      <c r="DD19" s="226"/>
      <c r="DF19" s="47"/>
      <c r="DG19" s="48"/>
      <c r="DI19" s="226"/>
      <c r="DJ19" s="226"/>
      <c r="DL19" s="47"/>
      <c r="DM19" s="48"/>
      <c r="DO19" s="226"/>
      <c r="DP19" s="226"/>
      <c r="DR19" s="47"/>
      <c r="DS19" s="48"/>
      <c r="DU19" s="226"/>
      <c r="DV19" s="226"/>
      <c r="DX19" s="47"/>
      <c r="DY19" s="48"/>
      <c r="EA19" s="226"/>
      <c r="EB19" s="226"/>
      <c r="ED19" s="47"/>
      <c r="EE19" s="48"/>
      <c r="EG19" s="226"/>
      <c r="EH19" s="226"/>
      <c r="EJ19" s="47"/>
      <c r="EK19" s="48"/>
      <c r="EM19" s="226"/>
      <c r="EN19" s="226"/>
      <c r="EP19" s="47"/>
      <c r="EQ19" s="48"/>
      <c r="ES19" s="226"/>
      <c r="ET19" s="226"/>
      <c r="EV19" s="47"/>
      <c r="EW19" s="48"/>
      <c r="EY19" s="226"/>
      <c r="EZ19" s="226"/>
      <c r="FB19" s="47"/>
      <c r="FC19" s="48"/>
      <c r="FE19" s="226"/>
      <c r="FF19" s="226"/>
      <c r="FH19" s="47"/>
      <c r="FI19" s="48"/>
      <c r="FK19" s="226"/>
      <c r="FL19" s="226"/>
      <c r="FN19" s="47"/>
      <c r="FO19" s="48"/>
      <c r="FQ19" s="226"/>
      <c r="FR19" s="226"/>
      <c r="FT19" s="47"/>
      <c r="FU19" s="48"/>
      <c r="FW19" s="226"/>
      <c r="FX19" s="226"/>
      <c r="FZ19" s="47"/>
      <c r="GA19" s="48"/>
      <c r="GC19" s="226"/>
      <c r="GD19" s="226"/>
      <c r="GF19" s="47"/>
      <c r="GG19" s="48"/>
      <c r="GI19" s="226"/>
      <c r="GJ19" s="226"/>
      <c r="GL19" s="47"/>
      <c r="GM19" s="48"/>
      <c r="GO19" s="226"/>
      <c r="GP19" s="226"/>
      <c r="GR19" s="47"/>
      <c r="GS19" s="48"/>
      <c r="GU19" s="226"/>
      <c r="GV19" s="226"/>
      <c r="GX19" s="47"/>
      <c r="GY19" s="48"/>
      <c r="HA19" s="226"/>
      <c r="HB19" s="226"/>
      <c r="HD19" s="47"/>
      <c r="HE19" s="48"/>
      <c r="HG19" s="226"/>
      <c r="HH19" s="226"/>
      <c r="HJ19" s="47"/>
      <c r="HK19" s="48"/>
      <c r="HM19" s="226"/>
      <c r="HN19" s="226"/>
      <c r="HP19" s="47"/>
      <c r="HQ19" s="48"/>
      <c r="HS19" s="226"/>
      <c r="HT19" s="226"/>
      <c r="HV19" s="47"/>
      <c r="HW19" s="48"/>
      <c r="HY19" s="226"/>
      <c r="HZ19" s="226"/>
      <c r="IB19" s="47"/>
      <c r="IC19" s="48"/>
      <c r="IE19" s="226"/>
      <c r="IF19" s="226"/>
      <c r="IH19" s="47"/>
      <c r="II19" s="48"/>
      <c r="IK19" s="226"/>
      <c r="IL19" s="226"/>
      <c r="IN19" s="47"/>
      <c r="IO19" s="48"/>
      <c r="IQ19" s="226"/>
      <c r="IR19" s="226"/>
      <c r="IT19" s="47"/>
    </row>
    <row r="20" spans="1:254" ht="18" customHeight="1" x14ac:dyDescent="0.25">
      <c r="A20" s="228" t="s">
        <v>129</v>
      </c>
      <c r="B20" s="120" t="s">
        <v>25</v>
      </c>
      <c r="C20" s="93" t="s">
        <v>1169</v>
      </c>
      <c r="D20" s="153" t="s">
        <v>21</v>
      </c>
      <c r="E20" s="115">
        <v>1300</v>
      </c>
    </row>
    <row r="21" spans="1:254" ht="18" customHeight="1" x14ac:dyDescent="0.25">
      <c r="A21" s="228" t="s">
        <v>683</v>
      </c>
      <c r="B21" s="120" t="s">
        <v>1243</v>
      </c>
      <c r="C21" s="34" t="s">
        <v>1170</v>
      </c>
      <c r="D21" s="153" t="s">
        <v>21</v>
      </c>
      <c r="E21" s="115">
        <v>3500</v>
      </c>
    </row>
    <row r="22" spans="1:254" ht="18" customHeight="1" x14ac:dyDescent="0.25">
      <c r="A22" s="228" t="s">
        <v>1530</v>
      </c>
      <c r="B22" s="120" t="s">
        <v>1171</v>
      </c>
      <c r="C22" s="93" t="s">
        <v>1531</v>
      </c>
      <c r="D22" s="153" t="s">
        <v>21</v>
      </c>
      <c r="E22" s="115">
        <v>19900</v>
      </c>
    </row>
    <row r="23" spans="1:254" ht="18" customHeight="1" x14ac:dyDescent="0.25">
      <c r="A23" s="228"/>
      <c r="B23" s="120" t="s">
        <v>1238</v>
      </c>
      <c r="C23" s="34" t="s">
        <v>1239</v>
      </c>
      <c r="D23" s="153" t="s">
        <v>21</v>
      </c>
      <c r="E23" s="115">
        <v>5700</v>
      </c>
    </row>
    <row r="24" spans="1:254" ht="18" customHeight="1" x14ac:dyDescent="0.25">
      <c r="A24" s="228"/>
      <c r="B24" s="120" t="s">
        <v>1240</v>
      </c>
      <c r="C24" s="34" t="s">
        <v>1241</v>
      </c>
      <c r="D24" s="153" t="s">
        <v>21</v>
      </c>
      <c r="E24" s="115">
        <v>3500</v>
      </c>
    </row>
    <row r="25" spans="1:254" ht="18" customHeight="1" x14ac:dyDescent="0.25">
      <c r="A25" s="228" t="s">
        <v>1460</v>
      </c>
      <c r="B25" s="120" t="s">
        <v>1242</v>
      </c>
      <c r="C25" s="34" t="s">
        <v>1172</v>
      </c>
      <c r="D25" s="153" t="s">
        <v>21</v>
      </c>
      <c r="E25" s="115">
        <v>9400</v>
      </c>
    </row>
    <row r="26" spans="1:254" ht="18" customHeight="1" x14ac:dyDescent="0.25">
      <c r="A26" s="228"/>
      <c r="B26" s="120" t="s">
        <v>1173</v>
      </c>
      <c r="C26" s="34" t="s">
        <v>586</v>
      </c>
      <c r="D26" s="153" t="s">
        <v>21</v>
      </c>
      <c r="E26" s="115">
        <v>3500</v>
      </c>
    </row>
    <row r="27" spans="1:254" ht="18" customHeight="1" x14ac:dyDescent="0.25">
      <c r="A27" s="228" t="s">
        <v>1461</v>
      </c>
      <c r="B27" s="120" t="s">
        <v>1174</v>
      </c>
      <c r="C27" s="34" t="s">
        <v>1535</v>
      </c>
      <c r="D27" s="153" t="s">
        <v>21</v>
      </c>
      <c r="E27" s="115">
        <v>9500</v>
      </c>
    </row>
    <row r="28" spans="1:254" ht="27.6" x14ac:dyDescent="0.25">
      <c r="A28" s="228"/>
      <c r="B28" s="28" t="s">
        <v>890</v>
      </c>
      <c r="C28" s="30" t="s">
        <v>891</v>
      </c>
      <c r="D28" s="153" t="s">
        <v>21</v>
      </c>
      <c r="E28" s="115">
        <v>24000</v>
      </c>
    </row>
    <row r="29" spans="1:254" ht="17.25" customHeight="1" x14ac:dyDescent="0.25">
      <c r="A29" s="228" t="s">
        <v>226</v>
      </c>
      <c r="B29" s="28" t="s">
        <v>227</v>
      </c>
      <c r="C29" s="92" t="s">
        <v>228</v>
      </c>
      <c r="D29" s="153" t="s">
        <v>21</v>
      </c>
      <c r="E29" s="115">
        <v>4625</v>
      </c>
    </row>
    <row r="30" spans="1:254" ht="17.25" customHeight="1" x14ac:dyDescent="0.25">
      <c r="A30" s="228" t="s">
        <v>1633</v>
      </c>
      <c r="B30" s="28" t="s">
        <v>229</v>
      </c>
      <c r="C30" s="92" t="s">
        <v>1632</v>
      </c>
      <c r="D30" s="153" t="s">
        <v>21</v>
      </c>
      <c r="E30" s="115">
        <v>4000</v>
      </c>
    </row>
    <row r="31" spans="1:254" ht="17.25" customHeight="1" x14ac:dyDescent="0.25">
      <c r="A31" s="228" t="s">
        <v>1467</v>
      </c>
      <c r="B31" s="28" t="s">
        <v>1466</v>
      </c>
      <c r="C31" s="92" t="s">
        <v>1468</v>
      </c>
      <c r="D31" s="153" t="s">
        <v>21</v>
      </c>
      <c r="E31" s="115">
        <v>5300</v>
      </c>
    </row>
    <row r="32" spans="1:254" ht="17.25" customHeight="1" x14ac:dyDescent="0.25">
      <c r="A32" s="228" t="s">
        <v>1475</v>
      </c>
      <c r="B32" s="28" t="s">
        <v>1474</v>
      </c>
      <c r="C32" s="92" t="s">
        <v>1476</v>
      </c>
      <c r="D32" s="153" t="s">
        <v>21</v>
      </c>
      <c r="E32" s="115">
        <v>19000</v>
      </c>
    </row>
    <row r="33" spans="1:5" ht="17.25" customHeight="1" x14ac:dyDescent="0.25">
      <c r="A33" s="228" t="s">
        <v>1481</v>
      </c>
      <c r="B33" s="28" t="s">
        <v>1482</v>
      </c>
      <c r="C33" s="92" t="s">
        <v>1483</v>
      </c>
      <c r="D33" s="153" t="s">
        <v>21</v>
      </c>
      <c r="E33" s="115">
        <v>19700</v>
      </c>
    </row>
    <row r="34" spans="1:5" ht="17.25" customHeight="1" x14ac:dyDescent="0.25">
      <c r="A34" s="228" t="s">
        <v>1485</v>
      </c>
      <c r="B34" s="28" t="s">
        <v>1484</v>
      </c>
      <c r="C34" s="92" t="s">
        <v>1486</v>
      </c>
      <c r="D34" s="153" t="s">
        <v>21</v>
      </c>
      <c r="E34" s="115">
        <v>14800</v>
      </c>
    </row>
    <row r="35" spans="1:5" ht="17.25" customHeight="1" x14ac:dyDescent="0.25">
      <c r="A35" s="228" t="s">
        <v>1488</v>
      </c>
      <c r="B35" s="28" t="s">
        <v>1487</v>
      </c>
      <c r="C35" s="92" t="s">
        <v>1489</v>
      </c>
      <c r="D35" s="153" t="s">
        <v>21</v>
      </c>
      <c r="E35" s="115">
        <v>11200</v>
      </c>
    </row>
    <row r="36" spans="1:5" ht="17.25" customHeight="1" x14ac:dyDescent="0.25">
      <c r="A36" s="228" t="s">
        <v>1532</v>
      </c>
      <c r="B36" s="28" t="s">
        <v>1533</v>
      </c>
      <c r="C36" s="92" t="s">
        <v>1534</v>
      </c>
      <c r="D36" s="153" t="s">
        <v>21</v>
      </c>
      <c r="E36" s="115">
        <v>24500</v>
      </c>
    </row>
    <row r="37" spans="1:5" ht="17.25" customHeight="1" x14ac:dyDescent="0.25">
      <c r="A37" s="228" t="s">
        <v>1641</v>
      </c>
      <c r="B37" s="28" t="s">
        <v>1640</v>
      </c>
      <c r="C37" s="92" t="s">
        <v>1642</v>
      </c>
      <c r="D37" s="153" t="s">
        <v>21</v>
      </c>
      <c r="E37" s="115">
        <v>49000</v>
      </c>
    </row>
    <row r="38" spans="1:5" s="35" customFormat="1" ht="17.25" customHeight="1" x14ac:dyDescent="0.25">
      <c r="A38" s="228" t="s">
        <v>1648</v>
      </c>
      <c r="B38" s="28" t="s">
        <v>1649</v>
      </c>
      <c r="C38" s="92" t="s">
        <v>1650</v>
      </c>
      <c r="D38" s="28" t="s">
        <v>21</v>
      </c>
      <c r="E38" s="115">
        <v>26900</v>
      </c>
    </row>
    <row r="39" spans="1:5" s="35" customFormat="1" ht="27.6" x14ac:dyDescent="0.25">
      <c r="A39" s="228" t="s">
        <v>1780</v>
      </c>
      <c r="B39" s="28" t="s">
        <v>1781</v>
      </c>
      <c r="C39" s="30" t="s">
        <v>1782</v>
      </c>
      <c r="D39" s="28" t="s">
        <v>21</v>
      </c>
      <c r="E39" s="115">
        <v>57300</v>
      </c>
    </row>
    <row r="40" spans="1:5" s="35" customFormat="1" ht="17.25" customHeight="1" x14ac:dyDescent="0.25">
      <c r="A40" s="253" t="s">
        <v>2497</v>
      </c>
      <c r="B40" s="28" t="s">
        <v>2498</v>
      </c>
      <c r="C40" s="30" t="s">
        <v>2499</v>
      </c>
      <c r="D40" s="28" t="s">
        <v>21</v>
      </c>
      <c r="E40" s="115">
        <v>119000</v>
      </c>
    </row>
    <row r="41" spans="1:5" s="35" customFormat="1" ht="27.6" x14ac:dyDescent="0.25">
      <c r="A41" s="263" t="s">
        <v>2541</v>
      </c>
      <c r="B41" s="264" t="s">
        <v>2542</v>
      </c>
      <c r="C41" s="34" t="s">
        <v>2543</v>
      </c>
      <c r="D41" s="265" t="s">
        <v>21</v>
      </c>
      <c r="E41" s="266">
        <v>34500</v>
      </c>
    </row>
    <row r="42" spans="1:5" s="35" customFormat="1" ht="27.6" x14ac:dyDescent="0.25">
      <c r="A42" s="263"/>
      <c r="B42" s="264" t="s">
        <v>2544</v>
      </c>
      <c r="C42" s="34" t="s">
        <v>2545</v>
      </c>
      <c r="D42" s="265" t="s">
        <v>21</v>
      </c>
      <c r="E42" s="266">
        <v>12200</v>
      </c>
    </row>
  </sheetData>
  <mergeCells count="170">
    <mergeCell ref="GC17:GD17"/>
    <mergeCell ref="GI17:GJ17"/>
    <mergeCell ref="GO17:GP17"/>
    <mergeCell ref="FE17:FF17"/>
    <mergeCell ref="FK17:FL17"/>
    <mergeCell ref="BY17:BZ17"/>
    <mergeCell ref="CE17:CF17"/>
    <mergeCell ref="CK17:CL17"/>
    <mergeCell ref="CQ17:CR17"/>
    <mergeCell ref="CW17:CX17"/>
    <mergeCell ref="DC17:DD17"/>
    <mergeCell ref="AO17:AP17"/>
    <mergeCell ref="AU17:AV17"/>
    <mergeCell ref="BA17:BB17"/>
    <mergeCell ref="BG17:BH17"/>
    <mergeCell ref="BM17:BN17"/>
    <mergeCell ref="BS17:BT17"/>
    <mergeCell ref="IK17:IL17"/>
    <mergeCell ref="IQ17:IR17"/>
    <mergeCell ref="HA17:HB17"/>
    <mergeCell ref="HG17:HH17"/>
    <mergeCell ref="HM17:HN17"/>
    <mergeCell ref="HS17:HT17"/>
    <mergeCell ref="HY17:HZ17"/>
    <mergeCell ref="IE17:IF17"/>
    <mergeCell ref="DI17:DJ17"/>
    <mergeCell ref="DO17:DP17"/>
    <mergeCell ref="DU17:DV17"/>
    <mergeCell ref="EA17:EB17"/>
    <mergeCell ref="FQ17:FR17"/>
    <mergeCell ref="FW17:FX17"/>
    <mergeCell ref="EG17:EH17"/>
    <mergeCell ref="EM17:EN17"/>
    <mergeCell ref="ES17:ET17"/>
    <mergeCell ref="EY17:EZ17"/>
    <mergeCell ref="GU17:GV17"/>
    <mergeCell ref="HS16:HT16"/>
    <mergeCell ref="HY16:HZ16"/>
    <mergeCell ref="IE16:IF16"/>
    <mergeCell ref="IK16:IL16"/>
    <mergeCell ref="IQ16:IR16"/>
    <mergeCell ref="K17:L17"/>
    <mergeCell ref="Q17:R17"/>
    <mergeCell ref="W17:X17"/>
    <mergeCell ref="AC17:AD17"/>
    <mergeCell ref="AI17:AJ17"/>
    <mergeCell ref="GI16:GJ16"/>
    <mergeCell ref="GO16:GP16"/>
    <mergeCell ref="GU16:GV16"/>
    <mergeCell ref="HA16:HB16"/>
    <mergeCell ref="HG16:HH16"/>
    <mergeCell ref="HM16:HN16"/>
    <mergeCell ref="EY16:EZ16"/>
    <mergeCell ref="FE16:FF16"/>
    <mergeCell ref="FK16:FL16"/>
    <mergeCell ref="FQ16:FR16"/>
    <mergeCell ref="FW16:FX16"/>
    <mergeCell ref="GC16:GD16"/>
    <mergeCell ref="DO16:DP16"/>
    <mergeCell ref="DU16:DV16"/>
    <mergeCell ref="EA16:EB16"/>
    <mergeCell ref="EG16:EH16"/>
    <mergeCell ref="EM16:EN16"/>
    <mergeCell ref="ES16:ET16"/>
    <mergeCell ref="CE16:CF16"/>
    <mergeCell ref="CK16:CL16"/>
    <mergeCell ref="CQ16:CR16"/>
    <mergeCell ref="CW16:CX16"/>
    <mergeCell ref="DC16:DD16"/>
    <mergeCell ref="DI16:DJ16"/>
    <mergeCell ref="AU16:AV16"/>
    <mergeCell ref="BA16:BB16"/>
    <mergeCell ref="BG16:BH16"/>
    <mergeCell ref="BM16:BN16"/>
    <mergeCell ref="BS16:BT16"/>
    <mergeCell ref="BY16:BZ16"/>
    <mergeCell ref="K16:L16"/>
    <mergeCell ref="Q16:R16"/>
    <mergeCell ref="W16:X16"/>
    <mergeCell ref="AC16:AD16"/>
    <mergeCell ref="AI16:AJ16"/>
    <mergeCell ref="AO16:AP16"/>
    <mergeCell ref="HM15:HN15"/>
    <mergeCell ref="HS15:HT15"/>
    <mergeCell ref="HY15:HZ15"/>
    <mergeCell ref="IE15:IF15"/>
    <mergeCell ref="IK15:IL15"/>
    <mergeCell ref="IQ15:IR15"/>
    <mergeCell ref="GC15:GD15"/>
    <mergeCell ref="GI15:GJ15"/>
    <mergeCell ref="GO15:GP15"/>
    <mergeCell ref="GU15:GV15"/>
    <mergeCell ref="HA15:HB15"/>
    <mergeCell ref="HG15:HH15"/>
    <mergeCell ref="ES15:ET15"/>
    <mergeCell ref="EY15:EZ15"/>
    <mergeCell ref="FE15:FF15"/>
    <mergeCell ref="FK15:FL15"/>
    <mergeCell ref="FQ15:FR15"/>
    <mergeCell ref="FW15:FX15"/>
    <mergeCell ref="DI15:DJ15"/>
    <mergeCell ref="DO15:DP15"/>
    <mergeCell ref="DU15:DV15"/>
    <mergeCell ref="EA15:EB15"/>
    <mergeCell ref="EG15:EH15"/>
    <mergeCell ref="EM15:EN15"/>
    <mergeCell ref="BY15:BZ15"/>
    <mergeCell ref="CE15:CF15"/>
    <mergeCell ref="CK15:CL15"/>
    <mergeCell ref="CQ15:CR15"/>
    <mergeCell ref="CW15:CX15"/>
    <mergeCell ref="DC15:DD15"/>
    <mergeCell ref="AO15:AP15"/>
    <mergeCell ref="AU15:AV15"/>
    <mergeCell ref="BA15:BB15"/>
    <mergeCell ref="BG15:BH15"/>
    <mergeCell ref="BM15:BN15"/>
    <mergeCell ref="BS15:BT15"/>
    <mergeCell ref="HS14:HT14"/>
    <mergeCell ref="HY14:HZ14"/>
    <mergeCell ref="IE14:IF14"/>
    <mergeCell ref="IK14:IL14"/>
    <mergeCell ref="IQ14:IR14"/>
    <mergeCell ref="K15:L15"/>
    <mergeCell ref="Q15:R15"/>
    <mergeCell ref="W15:X15"/>
    <mergeCell ref="AC15:AD15"/>
    <mergeCell ref="AI15:AJ15"/>
    <mergeCell ref="GI14:GJ14"/>
    <mergeCell ref="GO14:GP14"/>
    <mergeCell ref="GU14:GV14"/>
    <mergeCell ref="HA14:HB14"/>
    <mergeCell ref="HG14:HH14"/>
    <mergeCell ref="HM14:HN14"/>
    <mergeCell ref="EY14:EZ14"/>
    <mergeCell ref="FE14:FF14"/>
    <mergeCell ref="FK14:FL14"/>
    <mergeCell ref="FQ14:FR14"/>
    <mergeCell ref="FW14:FX14"/>
    <mergeCell ref="GC14:GD14"/>
    <mergeCell ref="DO14:DP14"/>
    <mergeCell ref="DU14:DV14"/>
    <mergeCell ref="EA14:EB14"/>
    <mergeCell ref="EG14:EH14"/>
    <mergeCell ref="EM14:EN14"/>
    <mergeCell ref="ES14:ET14"/>
    <mergeCell ref="CE14:CF14"/>
    <mergeCell ref="CK14:CL14"/>
    <mergeCell ref="CQ14:CR14"/>
    <mergeCell ref="CW14:CX14"/>
    <mergeCell ref="DC14:DD14"/>
    <mergeCell ref="DI14:DJ14"/>
    <mergeCell ref="BM14:BN14"/>
    <mergeCell ref="BS14:BT14"/>
    <mergeCell ref="BY14:BZ14"/>
    <mergeCell ref="K14:L14"/>
    <mergeCell ref="Q14:R14"/>
    <mergeCell ref="W14:X14"/>
    <mergeCell ref="AC14:AD14"/>
    <mergeCell ref="AI14:AJ14"/>
    <mergeCell ref="AO14:AP14"/>
    <mergeCell ref="A1:E1"/>
    <mergeCell ref="A2:A3"/>
    <mergeCell ref="C2:C3"/>
    <mergeCell ref="B2:B3"/>
    <mergeCell ref="D2:D3"/>
    <mergeCell ref="E2:E3"/>
    <mergeCell ref="AU14:AV14"/>
    <mergeCell ref="BA14:BB14"/>
    <mergeCell ref="BG14:BH14"/>
  </mergeCells>
  <phoneticPr fontId="0" type="noConversion"/>
  <conditionalFormatting sqref="E22">
    <cfRule type="cellIs" dxfId="9" priority="1" stopIfTrue="1" operator="lessThan">
      <formula>-50</formula>
    </cfRule>
  </conditionalFormatting>
  <pageMargins left="0.70866141732283472" right="0.35433070866141736" top="0.51181102362204722" bottom="0.19685039370078741" header="0.39370078740157483" footer="0.15748031496062992"/>
  <pageSetup paperSize="9" scale="90" orientation="portrait" verticalDpi="7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7"/>
  <sheetViews>
    <sheetView view="pageBreakPreview" zoomScaleNormal="100" zoomScaleSheetLayoutView="100" workbookViewId="0">
      <selection activeCell="E16" sqref="E16"/>
    </sheetView>
  </sheetViews>
  <sheetFormatPr defaultColWidth="9.109375" defaultRowHeight="13.8" x14ac:dyDescent="0.25"/>
  <cols>
    <col min="1" max="1" width="14.88671875" style="42" customWidth="1"/>
    <col min="2" max="2" width="10.88671875" style="42" customWidth="1"/>
    <col min="3" max="3" width="50.44140625" style="42" customWidth="1"/>
    <col min="4" max="4" width="13.5546875" style="42" customWidth="1"/>
    <col min="5" max="5" width="11.88671875" style="40" customWidth="1"/>
    <col min="6" max="16384" width="9.109375" style="42"/>
  </cols>
  <sheetData>
    <row r="1" spans="1:46" s="40" customFormat="1" x14ac:dyDescent="0.25">
      <c r="A1" s="295" t="s">
        <v>675</v>
      </c>
      <c r="B1" s="295"/>
      <c r="C1" s="295"/>
      <c r="D1" s="295"/>
      <c r="E1" s="295"/>
    </row>
    <row r="2" spans="1:46" ht="18.75" customHeight="1" x14ac:dyDescent="0.25">
      <c r="C2" s="41"/>
      <c r="D2" s="41"/>
      <c r="E2" s="83"/>
    </row>
    <row r="3" spans="1:46" s="51" customFormat="1" ht="30.75" customHeight="1" x14ac:dyDescent="0.25">
      <c r="A3" s="140" t="s">
        <v>672</v>
      </c>
      <c r="B3" s="140" t="s">
        <v>671</v>
      </c>
      <c r="C3" s="140" t="s">
        <v>955</v>
      </c>
      <c r="D3" s="140" t="s">
        <v>956</v>
      </c>
      <c r="E3" s="150" t="s">
        <v>55</v>
      </c>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row>
    <row r="4" spans="1:46" ht="21" customHeight="1" x14ac:dyDescent="0.25">
      <c r="A4" s="141" t="s">
        <v>524</v>
      </c>
      <c r="B4" s="28" t="s">
        <v>144</v>
      </c>
      <c r="C4" s="29" t="s">
        <v>656</v>
      </c>
      <c r="D4" s="141" t="s">
        <v>959</v>
      </c>
      <c r="E4" s="125">
        <v>80</v>
      </c>
    </row>
    <row r="5" spans="1:46" ht="21" customHeight="1" x14ac:dyDescent="0.25">
      <c r="A5" s="141" t="s">
        <v>657</v>
      </c>
      <c r="B5" s="28" t="s">
        <v>145</v>
      </c>
      <c r="C5" s="29" t="s">
        <v>658</v>
      </c>
      <c r="D5" s="141" t="s">
        <v>959</v>
      </c>
      <c r="E5" s="110">
        <v>120</v>
      </c>
    </row>
    <row r="6" spans="1:46" ht="32.25" customHeight="1" x14ac:dyDescent="0.25">
      <c r="A6" s="141" t="s">
        <v>659</v>
      </c>
      <c r="B6" s="28" t="s">
        <v>146</v>
      </c>
      <c r="C6" s="29" t="s">
        <v>660</v>
      </c>
      <c r="D6" s="141" t="s">
        <v>959</v>
      </c>
      <c r="E6" s="85">
        <v>320</v>
      </c>
    </row>
    <row r="7" spans="1:46" ht="21" customHeight="1" x14ac:dyDescent="0.25">
      <c r="A7" s="141" t="s">
        <v>661</v>
      </c>
      <c r="B7" s="28" t="s">
        <v>662</v>
      </c>
      <c r="C7" s="29" t="s">
        <v>663</v>
      </c>
      <c r="D7" s="141" t="s">
        <v>959</v>
      </c>
      <c r="E7" s="85">
        <v>300</v>
      </c>
    </row>
  </sheetData>
  <mergeCells count="1">
    <mergeCell ref="A1:E1"/>
  </mergeCells>
  <phoneticPr fontId="0" type="noConversion"/>
  <pageMargins left="0.70866141732283472" right="0.39370078740157483" top="0.51181102362204722" bottom="0.35433070866141736" header="0.19685039370078741" footer="0.23622047244094491"/>
  <pageSetup paperSize="9" scale="91" fitToHeight="0" orientation="portrait" verticalDpi="7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AS51"/>
  <sheetViews>
    <sheetView view="pageBreakPreview" zoomScaleNormal="100" zoomScaleSheetLayoutView="100" workbookViewId="0">
      <selection activeCell="G16" sqref="G16"/>
    </sheetView>
  </sheetViews>
  <sheetFormatPr defaultColWidth="9.109375" defaultRowHeight="13.8" x14ac:dyDescent="0.25"/>
  <cols>
    <col min="1" max="1" width="12.88671875" style="60" customWidth="1"/>
    <col min="2" max="2" width="10.44140625" style="35" customWidth="1"/>
    <col min="3" max="3" width="51.88671875" style="35" customWidth="1"/>
    <col min="4" max="4" width="13.6640625" style="35" customWidth="1"/>
    <col min="5" max="5" width="14.5546875" style="35" customWidth="1"/>
    <col min="6" max="16384" width="9.109375" style="42"/>
  </cols>
  <sheetData>
    <row r="1" spans="1:45" s="40" customFormat="1" ht="19.5" customHeight="1" x14ac:dyDescent="0.25">
      <c r="A1" s="304" t="s">
        <v>676</v>
      </c>
      <c r="B1" s="304"/>
      <c r="C1" s="304"/>
      <c r="D1" s="304"/>
      <c r="E1" s="304"/>
    </row>
    <row r="2" spans="1:45" x14ac:dyDescent="0.25">
      <c r="C2" s="105"/>
      <c r="D2" s="105"/>
    </row>
    <row r="3" spans="1:45" s="51" customFormat="1" ht="24.75" customHeight="1" x14ac:dyDescent="0.25">
      <c r="A3" s="151" t="s">
        <v>672</v>
      </c>
      <c r="B3" s="150" t="s">
        <v>671</v>
      </c>
      <c r="C3" s="150" t="s">
        <v>1207</v>
      </c>
      <c r="D3" s="150" t="s">
        <v>956</v>
      </c>
      <c r="E3" s="150" t="s">
        <v>55</v>
      </c>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row>
    <row r="4" spans="1:45" s="52" customFormat="1" ht="27.6" x14ac:dyDescent="0.25">
      <c r="A4" s="174" t="s">
        <v>2092</v>
      </c>
      <c r="B4" s="28" t="s">
        <v>147</v>
      </c>
      <c r="C4" s="30" t="s">
        <v>2250</v>
      </c>
      <c r="D4" s="154" t="s">
        <v>760</v>
      </c>
      <c r="E4" s="85">
        <v>120</v>
      </c>
    </row>
    <row r="5" spans="1:45" s="52" customFormat="1" ht="17.25" customHeight="1" x14ac:dyDescent="0.25">
      <c r="A5" s="307" t="s">
        <v>951</v>
      </c>
      <c r="B5" s="308"/>
      <c r="C5" s="308"/>
      <c r="D5" s="308"/>
      <c r="E5" s="164"/>
    </row>
    <row r="6" spans="1:45" s="52" customFormat="1" ht="15.75" customHeight="1" x14ac:dyDescent="0.25">
      <c r="A6" s="305" t="s">
        <v>1200</v>
      </c>
      <c r="B6" s="306"/>
      <c r="C6" s="306"/>
      <c r="D6" s="306"/>
      <c r="E6" s="164"/>
    </row>
    <row r="7" spans="1:45" s="52" customFormat="1" ht="18" customHeight="1" x14ac:dyDescent="0.25">
      <c r="A7" s="167" t="s">
        <v>2021</v>
      </c>
      <c r="B7" s="28" t="s">
        <v>685</v>
      </c>
      <c r="C7" s="91" t="s">
        <v>2022</v>
      </c>
      <c r="D7" s="154" t="s">
        <v>958</v>
      </c>
      <c r="E7" s="85">
        <v>220</v>
      </c>
    </row>
    <row r="8" spans="1:45" s="52" customFormat="1" ht="18" customHeight="1" x14ac:dyDescent="0.25">
      <c r="A8" s="154" t="s">
        <v>2023</v>
      </c>
      <c r="B8" s="28" t="s">
        <v>1012</v>
      </c>
      <c r="C8" s="91" t="s">
        <v>2024</v>
      </c>
      <c r="D8" s="154" t="s">
        <v>958</v>
      </c>
      <c r="E8" s="85">
        <v>125</v>
      </c>
    </row>
    <row r="9" spans="1:45" s="52" customFormat="1" ht="27.6" x14ac:dyDescent="0.25">
      <c r="A9" s="167" t="s">
        <v>2025</v>
      </c>
      <c r="B9" s="28" t="s">
        <v>587</v>
      </c>
      <c r="C9" s="91" t="s">
        <v>2026</v>
      </c>
      <c r="D9" s="154" t="s">
        <v>958</v>
      </c>
      <c r="E9" s="85">
        <v>130</v>
      </c>
    </row>
    <row r="10" spans="1:45" s="52" customFormat="1" ht="27.6" x14ac:dyDescent="0.25">
      <c r="A10" s="167" t="s">
        <v>2027</v>
      </c>
      <c r="B10" s="28" t="s">
        <v>588</v>
      </c>
      <c r="C10" s="91" t="s">
        <v>2028</v>
      </c>
      <c r="D10" s="154" t="s">
        <v>958</v>
      </c>
      <c r="E10" s="85">
        <v>330</v>
      </c>
    </row>
    <row r="11" spans="1:45" s="52" customFormat="1" ht="18" customHeight="1" x14ac:dyDescent="0.25">
      <c r="A11" s="167" t="s">
        <v>2029</v>
      </c>
      <c r="B11" s="28" t="s">
        <v>589</v>
      </c>
      <c r="C11" s="91" t="s">
        <v>2030</v>
      </c>
      <c r="D11" s="154" t="s">
        <v>958</v>
      </c>
      <c r="E11" s="85">
        <v>430</v>
      </c>
    </row>
    <row r="12" spans="1:45" s="52" customFormat="1" ht="18" customHeight="1" x14ac:dyDescent="0.25">
      <c r="A12" s="167" t="s">
        <v>2031</v>
      </c>
      <c r="B12" s="28" t="s">
        <v>220</v>
      </c>
      <c r="C12" s="91" t="s">
        <v>2032</v>
      </c>
      <c r="D12" s="154" t="s">
        <v>958</v>
      </c>
      <c r="E12" s="85">
        <v>105</v>
      </c>
    </row>
    <row r="13" spans="1:45" s="52" customFormat="1" ht="18" customHeight="1" x14ac:dyDescent="0.25">
      <c r="A13" s="167"/>
      <c r="B13" s="28" t="s">
        <v>221</v>
      </c>
      <c r="C13" s="116" t="s">
        <v>222</v>
      </c>
      <c r="D13" s="154" t="s">
        <v>958</v>
      </c>
      <c r="E13" s="85">
        <v>105</v>
      </c>
    </row>
    <row r="14" spans="1:45" s="52" customFormat="1" ht="29.25" customHeight="1" x14ac:dyDescent="0.25">
      <c r="A14" s="167" t="s">
        <v>2033</v>
      </c>
      <c r="B14" s="28" t="s">
        <v>223</v>
      </c>
      <c r="C14" s="91" t="s">
        <v>2034</v>
      </c>
      <c r="D14" s="154" t="s">
        <v>958</v>
      </c>
      <c r="E14" s="85">
        <v>220</v>
      </c>
    </row>
    <row r="15" spans="1:45" s="52" customFormat="1" x14ac:dyDescent="0.25">
      <c r="A15" s="167"/>
      <c r="B15" s="28" t="s">
        <v>92</v>
      </c>
      <c r="C15" s="30" t="s">
        <v>93</v>
      </c>
      <c r="D15" s="154" t="s">
        <v>958</v>
      </c>
      <c r="E15" s="85">
        <v>200</v>
      </c>
    </row>
    <row r="16" spans="1:45" s="52" customFormat="1" ht="27.6" x14ac:dyDescent="0.25">
      <c r="A16" s="119" t="s">
        <v>2035</v>
      </c>
      <c r="B16" s="120" t="s">
        <v>1458</v>
      </c>
      <c r="C16" s="93" t="s">
        <v>2036</v>
      </c>
      <c r="D16" s="154" t="s">
        <v>958</v>
      </c>
      <c r="E16" s="85">
        <v>150</v>
      </c>
    </row>
    <row r="17" spans="1:5" s="52" customFormat="1" ht="27.6" x14ac:dyDescent="0.25">
      <c r="A17" s="119" t="s">
        <v>2037</v>
      </c>
      <c r="B17" s="120" t="s">
        <v>1459</v>
      </c>
      <c r="C17" s="93" t="s">
        <v>2038</v>
      </c>
      <c r="D17" s="154" t="s">
        <v>958</v>
      </c>
      <c r="E17" s="85">
        <v>150</v>
      </c>
    </row>
    <row r="18" spans="1:5" s="52" customFormat="1" ht="18.75" customHeight="1" x14ac:dyDescent="0.25">
      <c r="A18" s="305" t="s">
        <v>1204</v>
      </c>
      <c r="B18" s="306"/>
      <c r="C18" s="306"/>
      <c r="D18" s="306"/>
      <c r="E18" s="82"/>
    </row>
    <row r="19" spans="1:5" s="52" customFormat="1" ht="18" customHeight="1" x14ac:dyDescent="0.25">
      <c r="A19" s="167" t="s">
        <v>2039</v>
      </c>
      <c r="B19" s="28" t="s">
        <v>259</v>
      </c>
      <c r="C19" s="91" t="s">
        <v>2040</v>
      </c>
      <c r="D19" s="154" t="s">
        <v>958</v>
      </c>
      <c r="E19" s="85">
        <v>150</v>
      </c>
    </row>
    <row r="20" spans="1:5" s="52" customFormat="1" ht="18" customHeight="1" x14ac:dyDescent="0.25">
      <c r="A20" s="167" t="s">
        <v>2041</v>
      </c>
      <c r="B20" s="28" t="s">
        <v>260</v>
      </c>
      <c r="C20" s="91" t="s">
        <v>2042</v>
      </c>
      <c r="D20" s="154" t="s">
        <v>958</v>
      </c>
      <c r="E20" s="85">
        <v>80</v>
      </c>
    </row>
    <row r="21" spans="1:5" s="52" customFormat="1" ht="18" customHeight="1" x14ac:dyDescent="0.25">
      <c r="A21" s="167" t="s">
        <v>2043</v>
      </c>
      <c r="B21" s="28" t="s">
        <v>261</v>
      </c>
      <c r="C21" s="91" t="s">
        <v>262</v>
      </c>
      <c r="D21" s="154" t="s">
        <v>958</v>
      </c>
      <c r="E21" s="85">
        <v>80</v>
      </c>
    </row>
    <row r="22" spans="1:5" s="52" customFormat="1" ht="18" customHeight="1" x14ac:dyDescent="0.25">
      <c r="A22" s="167" t="s">
        <v>2044</v>
      </c>
      <c r="B22" s="28" t="s">
        <v>263</v>
      </c>
      <c r="C22" s="91" t="s">
        <v>2045</v>
      </c>
      <c r="D22" s="154" t="s">
        <v>958</v>
      </c>
      <c r="E22" s="85">
        <v>80</v>
      </c>
    </row>
    <row r="23" spans="1:5" s="52" customFormat="1" ht="18" customHeight="1" x14ac:dyDescent="0.25">
      <c r="A23" s="167" t="s">
        <v>2046</v>
      </c>
      <c r="B23" s="28" t="s">
        <v>264</v>
      </c>
      <c r="C23" s="91" t="s">
        <v>2047</v>
      </c>
      <c r="D23" s="154" t="s">
        <v>958</v>
      </c>
      <c r="E23" s="85">
        <v>110</v>
      </c>
    </row>
    <row r="24" spans="1:5" s="52" customFormat="1" ht="18" customHeight="1" x14ac:dyDescent="0.25">
      <c r="A24" s="174" t="s">
        <v>2048</v>
      </c>
      <c r="B24" s="146" t="s">
        <v>265</v>
      </c>
      <c r="C24" s="91" t="s">
        <v>2049</v>
      </c>
      <c r="D24" s="154" t="s">
        <v>958</v>
      </c>
      <c r="E24" s="85">
        <v>175</v>
      </c>
    </row>
    <row r="25" spans="1:5" s="52" customFormat="1" ht="27.6" x14ac:dyDescent="0.25">
      <c r="A25" s="174" t="s">
        <v>2050</v>
      </c>
      <c r="B25" s="146" t="s">
        <v>266</v>
      </c>
      <c r="C25" s="91" t="s">
        <v>2051</v>
      </c>
      <c r="D25" s="154" t="s">
        <v>958</v>
      </c>
      <c r="E25" s="85">
        <v>105</v>
      </c>
    </row>
    <row r="26" spans="1:5" s="232" customFormat="1" ht="18" customHeight="1" x14ac:dyDescent="0.25">
      <c r="A26" s="174" t="s">
        <v>2067</v>
      </c>
      <c r="B26" s="146" t="s">
        <v>2053</v>
      </c>
      <c r="C26" s="91" t="s">
        <v>94</v>
      </c>
      <c r="D26" s="233" t="s">
        <v>958</v>
      </c>
      <c r="E26" s="85">
        <v>310</v>
      </c>
    </row>
    <row r="27" spans="1:5" s="232" customFormat="1" ht="18" customHeight="1" x14ac:dyDescent="0.25">
      <c r="A27" s="174" t="s">
        <v>2052</v>
      </c>
      <c r="B27" s="146" t="s">
        <v>2056</v>
      </c>
      <c r="C27" s="91" t="s">
        <v>2054</v>
      </c>
      <c r="D27" s="233" t="s">
        <v>958</v>
      </c>
      <c r="E27" s="85">
        <v>105</v>
      </c>
    </row>
    <row r="28" spans="1:5" s="232" customFormat="1" ht="18" customHeight="1" x14ac:dyDescent="0.25">
      <c r="A28" s="174" t="s">
        <v>2055</v>
      </c>
      <c r="B28" s="146" t="s">
        <v>2059</v>
      </c>
      <c r="C28" s="91" t="s">
        <v>2057</v>
      </c>
      <c r="D28" s="233" t="s">
        <v>958</v>
      </c>
      <c r="E28" s="85">
        <v>105</v>
      </c>
    </row>
    <row r="29" spans="1:5" s="232" customFormat="1" ht="18" customHeight="1" x14ac:dyDescent="0.25">
      <c r="A29" s="174" t="s">
        <v>2058</v>
      </c>
      <c r="B29" s="146" t="s">
        <v>2062</v>
      </c>
      <c r="C29" s="91" t="s">
        <v>2060</v>
      </c>
      <c r="D29" s="233" t="s">
        <v>958</v>
      </c>
      <c r="E29" s="85">
        <v>105</v>
      </c>
    </row>
    <row r="30" spans="1:5" s="232" customFormat="1" ht="18" customHeight="1" x14ac:dyDescent="0.25">
      <c r="A30" s="174" t="s">
        <v>2061</v>
      </c>
      <c r="B30" s="146" t="s">
        <v>2065</v>
      </c>
      <c r="C30" s="91" t="s">
        <v>2063</v>
      </c>
      <c r="D30" s="233" t="s">
        <v>958</v>
      </c>
      <c r="E30" s="85">
        <v>105</v>
      </c>
    </row>
    <row r="31" spans="1:5" s="232" customFormat="1" ht="18" customHeight="1" x14ac:dyDescent="0.25">
      <c r="A31" s="174" t="s">
        <v>2064</v>
      </c>
      <c r="B31" s="146" t="s">
        <v>2068</v>
      </c>
      <c r="C31" s="91" t="s">
        <v>2066</v>
      </c>
      <c r="D31" s="233" t="s">
        <v>958</v>
      </c>
      <c r="E31" s="85">
        <v>210</v>
      </c>
    </row>
    <row r="32" spans="1:5" s="52" customFormat="1" ht="16.5" customHeight="1" x14ac:dyDescent="0.25">
      <c r="A32" s="305" t="s">
        <v>952</v>
      </c>
      <c r="B32" s="306"/>
      <c r="C32" s="306"/>
      <c r="D32" s="306"/>
      <c r="E32" s="82"/>
    </row>
    <row r="33" spans="1:5" s="52" customFormat="1" ht="41.4" x14ac:dyDescent="0.25">
      <c r="A33" s="176" t="s">
        <v>2069</v>
      </c>
      <c r="B33" s="146" t="s">
        <v>1267</v>
      </c>
      <c r="C33" s="91" t="s">
        <v>2070</v>
      </c>
      <c r="D33" s="154" t="s">
        <v>958</v>
      </c>
      <c r="E33" s="85">
        <v>320</v>
      </c>
    </row>
    <row r="34" spans="1:5" s="52" customFormat="1" ht="30" customHeight="1" x14ac:dyDescent="0.25">
      <c r="A34" s="174" t="s">
        <v>2071</v>
      </c>
      <c r="B34" s="146" t="s">
        <v>1268</v>
      </c>
      <c r="C34" s="91" t="s">
        <v>2072</v>
      </c>
      <c r="D34" s="154" t="s">
        <v>958</v>
      </c>
      <c r="E34" s="85">
        <v>180</v>
      </c>
    </row>
    <row r="35" spans="1:5" s="52" customFormat="1" ht="18" customHeight="1" x14ac:dyDescent="0.25">
      <c r="A35" s="174" t="s">
        <v>2073</v>
      </c>
      <c r="B35" s="146" t="s">
        <v>1269</v>
      </c>
      <c r="C35" s="91" t="s">
        <v>1270</v>
      </c>
      <c r="D35" s="154" t="s">
        <v>958</v>
      </c>
      <c r="E35" s="85">
        <v>250</v>
      </c>
    </row>
    <row r="36" spans="1:5" s="245" customFormat="1" ht="18" customHeight="1" x14ac:dyDescent="0.25">
      <c r="A36" s="305" t="s">
        <v>2258</v>
      </c>
      <c r="B36" s="306"/>
      <c r="C36" s="306"/>
      <c r="D36" s="306"/>
      <c r="E36" s="85"/>
    </row>
    <row r="37" spans="1:5" s="52" customFormat="1" ht="18" customHeight="1" x14ac:dyDescent="0.25">
      <c r="A37" s="176" t="s">
        <v>2074</v>
      </c>
      <c r="B37" s="146" t="s">
        <v>1271</v>
      </c>
      <c r="C37" s="91" t="s">
        <v>2075</v>
      </c>
      <c r="D37" s="154" t="s">
        <v>958</v>
      </c>
      <c r="E37" s="85">
        <v>590</v>
      </c>
    </row>
    <row r="38" spans="1:5" s="53" customFormat="1" ht="27.6" x14ac:dyDescent="0.25">
      <c r="A38" s="174" t="s">
        <v>2076</v>
      </c>
      <c r="B38" s="146" t="s">
        <v>1272</v>
      </c>
      <c r="C38" s="147" t="s">
        <v>2077</v>
      </c>
      <c r="D38" s="154" t="s">
        <v>958</v>
      </c>
      <c r="E38" s="84">
        <v>260</v>
      </c>
    </row>
    <row r="39" spans="1:5" s="52" customFormat="1" ht="15.6" x14ac:dyDescent="0.25">
      <c r="A39" s="305" t="s">
        <v>953</v>
      </c>
      <c r="B39" s="306"/>
      <c r="C39" s="306"/>
      <c r="D39" s="306"/>
      <c r="E39" s="82"/>
    </row>
    <row r="40" spans="1:5" s="52" customFormat="1" ht="18" customHeight="1" x14ac:dyDescent="0.25">
      <c r="A40" s="174" t="s">
        <v>2078</v>
      </c>
      <c r="B40" s="146" t="s">
        <v>267</v>
      </c>
      <c r="C40" s="30" t="s">
        <v>2079</v>
      </c>
      <c r="D40" s="154" t="s">
        <v>958</v>
      </c>
      <c r="E40" s="85">
        <v>180</v>
      </c>
    </row>
    <row r="41" spans="1:5" s="52" customFormat="1" ht="27.6" x14ac:dyDescent="0.25">
      <c r="A41" s="174" t="s">
        <v>2080</v>
      </c>
      <c r="B41" s="146" t="s">
        <v>268</v>
      </c>
      <c r="C41" s="93" t="s">
        <v>2081</v>
      </c>
      <c r="D41" s="154" t="s">
        <v>958</v>
      </c>
      <c r="E41" s="85">
        <v>85</v>
      </c>
    </row>
    <row r="42" spans="1:5" s="52" customFormat="1" ht="18" customHeight="1" x14ac:dyDescent="0.25">
      <c r="A42" s="174" t="s">
        <v>2082</v>
      </c>
      <c r="B42" s="146" t="s">
        <v>269</v>
      </c>
      <c r="C42" s="93" t="s">
        <v>2083</v>
      </c>
      <c r="D42" s="154" t="s">
        <v>958</v>
      </c>
      <c r="E42" s="85">
        <v>590</v>
      </c>
    </row>
    <row r="43" spans="1:5" s="52" customFormat="1" ht="18" customHeight="1" x14ac:dyDescent="0.25">
      <c r="A43" s="167" t="s">
        <v>2084</v>
      </c>
      <c r="B43" s="28" t="s">
        <v>1346</v>
      </c>
      <c r="C43" s="30" t="s">
        <v>2085</v>
      </c>
      <c r="D43" s="154" t="s">
        <v>958</v>
      </c>
      <c r="E43" s="85">
        <v>170</v>
      </c>
    </row>
    <row r="44" spans="1:5" s="52" customFormat="1" ht="15.6" x14ac:dyDescent="0.25">
      <c r="A44" s="305" t="s">
        <v>1203</v>
      </c>
      <c r="B44" s="306"/>
      <c r="C44" s="306"/>
      <c r="D44" s="306"/>
      <c r="E44" s="82"/>
    </row>
    <row r="45" spans="1:5" s="52" customFormat="1" ht="27.6" x14ac:dyDescent="0.25">
      <c r="A45" s="174" t="s">
        <v>2086</v>
      </c>
      <c r="B45" s="146" t="s">
        <v>270</v>
      </c>
      <c r="C45" s="116" t="s">
        <v>2087</v>
      </c>
      <c r="D45" s="154" t="s">
        <v>958</v>
      </c>
      <c r="E45" s="85">
        <v>120</v>
      </c>
    </row>
    <row r="46" spans="1:5" s="52" customFormat="1" ht="18" customHeight="1" x14ac:dyDescent="0.25">
      <c r="A46" s="174" t="s">
        <v>2088</v>
      </c>
      <c r="B46" s="146" t="s">
        <v>271</v>
      </c>
      <c r="C46" s="116" t="s">
        <v>2089</v>
      </c>
      <c r="D46" s="154" t="s">
        <v>958</v>
      </c>
      <c r="E46" s="85">
        <v>150</v>
      </c>
    </row>
    <row r="47" spans="1:5" s="52" customFormat="1" ht="18" customHeight="1" x14ac:dyDescent="0.25">
      <c r="A47" s="174" t="s">
        <v>2090</v>
      </c>
      <c r="B47" s="146" t="s">
        <v>272</v>
      </c>
      <c r="C47" s="147" t="s">
        <v>273</v>
      </c>
      <c r="D47" s="154" t="s">
        <v>958</v>
      </c>
      <c r="E47" s="85">
        <v>85</v>
      </c>
    </row>
    <row r="48" spans="1:5" s="52" customFormat="1" ht="18" customHeight="1" x14ac:dyDescent="0.25">
      <c r="A48" s="174"/>
      <c r="B48" s="146" t="s">
        <v>274</v>
      </c>
      <c r="C48" s="147" t="s">
        <v>275</v>
      </c>
      <c r="D48" s="154" t="s">
        <v>958</v>
      </c>
      <c r="E48" s="85">
        <v>225</v>
      </c>
    </row>
    <row r="49" spans="1:5" s="52" customFormat="1" ht="18" customHeight="1" x14ac:dyDescent="0.25">
      <c r="A49" s="174" t="s">
        <v>2091</v>
      </c>
      <c r="B49" s="146" t="s">
        <v>276</v>
      </c>
      <c r="C49" s="147" t="s">
        <v>277</v>
      </c>
      <c r="D49" s="157" t="s">
        <v>958</v>
      </c>
      <c r="E49" s="85">
        <v>350</v>
      </c>
    </row>
    <row r="50" spans="1:5" ht="30" customHeight="1" x14ac:dyDescent="0.25">
      <c r="A50" s="167"/>
      <c r="B50" s="28" t="s">
        <v>278</v>
      </c>
      <c r="C50" s="91" t="s">
        <v>239</v>
      </c>
      <c r="D50" s="154" t="s">
        <v>958</v>
      </c>
      <c r="E50" s="85">
        <v>650</v>
      </c>
    </row>
    <row r="51" spans="1:5" ht="41.4" x14ac:dyDescent="0.25">
      <c r="A51" s="167" t="s">
        <v>2092</v>
      </c>
      <c r="B51" s="28" t="s">
        <v>240</v>
      </c>
      <c r="C51" s="91" t="s">
        <v>2093</v>
      </c>
      <c r="D51" s="154" t="s">
        <v>958</v>
      </c>
      <c r="E51" s="85">
        <v>120</v>
      </c>
    </row>
  </sheetData>
  <mergeCells count="8">
    <mergeCell ref="A1:E1"/>
    <mergeCell ref="A44:D44"/>
    <mergeCell ref="A5:D5"/>
    <mergeCell ref="A6:D6"/>
    <mergeCell ref="A18:D18"/>
    <mergeCell ref="A32:D32"/>
    <mergeCell ref="A39:D39"/>
    <mergeCell ref="A36:D36"/>
  </mergeCells>
  <phoneticPr fontId="0" type="noConversion"/>
  <pageMargins left="0.70866141732283472" right="0.39370078740157483" top="0.43307086614173229" bottom="0.39370078740157483" header="0.19685039370078741" footer="0.23622047244094491"/>
  <pageSetup paperSize="9" scale="9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AS71"/>
  <sheetViews>
    <sheetView view="pageBreakPreview" topLeftCell="A16" zoomScaleNormal="100" zoomScaleSheetLayoutView="100" workbookViewId="0">
      <selection activeCell="B29" activeCellId="1" sqref="B27:E27 B29:E30"/>
    </sheetView>
  </sheetViews>
  <sheetFormatPr defaultColWidth="9.109375" defaultRowHeight="13.2" x14ac:dyDescent="0.25"/>
  <cols>
    <col min="1" max="1" width="12.33203125" style="185" customWidth="1"/>
    <col min="2" max="2" width="11.33203125" style="184" customWidth="1"/>
    <col min="3" max="3" width="47" style="185" customWidth="1"/>
    <col min="4" max="4" width="15.109375" style="184" customWidth="1"/>
    <col min="5" max="5" width="12.6640625" style="184" customWidth="1"/>
    <col min="6" max="16384" width="9.109375" style="184"/>
  </cols>
  <sheetData>
    <row r="1" spans="1:45" s="35" customFormat="1" ht="32.25" customHeight="1" x14ac:dyDescent="0.25">
      <c r="A1" s="309" t="s">
        <v>279</v>
      </c>
      <c r="B1" s="309"/>
      <c r="C1" s="309"/>
      <c r="D1" s="309"/>
      <c r="E1" s="309"/>
    </row>
    <row r="2" spans="1:45" s="180" customFormat="1" ht="20.399999999999999" x14ac:dyDescent="0.25">
      <c r="A2" s="151" t="s">
        <v>672</v>
      </c>
      <c r="B2" s="150" t="s">
        <v>671</v>
      </c>
      <c r="C2" s="150" t="s">
        <v>1207</v>
      </c>
      <c r="D2" s="150" t="s">
        <v>956</v>
      </c>
      <c r="E2" s="150" t="s">
        <v>55</v>
      </c>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row>
    <row r="3" spans="1:45" s="36" customFormat="1" ht="18" customHeight="1" x14ac:dyDescent="0.25">
      <c r="A3" s="312" t="s">
        <v>1202</v>
      </c>
      <c r="B3" s="312"/>
      <c r="C3" s="312"/>
      <c r="D3" s="312"/>
      <c r="E3" s="312"/>
      <c r="F3" s="181"/>
      <c r="G3" s="181"/>
      <c r="H3" s="181"/>
      <c r="I3" s="181"/>
      <c r="J3" s="181"/>
      <c r="K3" s="181"/>
      <c r="L3" s="181"/>
      <c r="M3" s="181"/>
      <c r="N3" s="181"/>
      <c r="O3" s="181"/>
      <c r="P3" s="181"/>
      <c r="Q3" s="181"/>
      <c r="R3" s="181"/>
      <c r="S3" s="181"/>
      <c r="T3" s="181"/>
      <c r="U3" s="181"/>
      <c r="V3" s="181"/>
      <c r="W3" s="181"/>
      <c r="X3" s="181"/>
      <c r="Y3" s="181"/>
      <c r="Z3" s="181"/>
    </row>
    <row r="4" spans="1:45" s="36" customFormat="1" ht="27.6" x14ac:dyDescent="0.25">
      <c r="A4" s="167" t="s">
        <v>1783</v>
      </c>
      <c r="B4" s="28" t="s">
        <v>974</v>
      </c>
      <c r="C4" s="30" t="s">
        <v>1811</v>
      </c>
      <c r="D4" s="68" t="s">
        <v>958</v>
      </c>
      <c r="E4" s="115">
        <v>185</v>
      </c>
      <c r="F4" s="181"/>
      <c r="G4" s="181"/>
      <c r="H4" s="181"/>
      <c r="I4" s="181"/>
      <c r="J4" s="181"/>
      <c r="K4" s="181"/>
      <c r="L4" s="181"/>
      <c r="M4" s="181"/>
      <c r="N4" s="181"/>
      <c r="O4" s="181"/>
      <c r="P4" s="181"/>
      <c r="Q4" s="181"/>
      <c r="R4" s="181"/>
      <c r="S4" s="181"/>
      <c r="T4" s="181"/>
      <c r="U4" s="181"/>
      <c r="V4" s="181"/>
      <c r="W4" s="181"/>
      <c r="X4" s="181"/>
      <c r="Y4" s="181"/>
      <c r="Z4" s="181"/>
    </row>
    <row r="5" spans="1:45" s="36" customFormat="1" ht="13.8" x14ac:dyDescent="0.25">
      <c r="A5" s="154" t="s">
        <v>1784</v>
      </c>
      <c r="B5" s="28" t="s">
        <v>975</v>
      </c>
      <c r="C5" s="91" t="s">
        <v>103</v>
      </c>
      <c r="D5" s="68" t="s">
        <v>958</v>
      </c>
      <c r="E5" s="115">
        <v>233</v>
      </c>
      <c r="F5" s="181"/>
      <c r="G5" s="181"/>
      <c r="H5" s="181"/>
      <c r="I5" s="181"/>
      <c r="J5" s="181"/>
      <c r="K5" s="181"/>
      <c r="L5" s="181"/>
      <c r="M5" s="181"/>
      <c r="N5" s="181"/>
      <c r="O5" s="181"/>
      <c r="P5" s="181"/>
      <c r="Q5" s="181"/>
      <c r="R5" s="181"/>
      <c r="S5" s="181"/>
      <c r="T5" s="181"/>
      <c r="U5" s="181"/>
      <c r="V5" s="181"/>
      <c r="W5" s="181"/>
      <c r="X5" s="181"/>
      <c r="Y5" s="181"/>
      <c r="Z5" s="181"/>
    </row>
    <row r="6" spans="1:45" s="36" customFormat="1" ht="14.25" customHeight="1" x14ac:dyDescent="0.25">
      <c r="A6" s="167" t="s">
        <v>1785</v>
      </c>
      <c r="B6" s="28" t="s">
        <v>976</v>
      </c>
      <c r="C6" s="91" t="s">
        <v>1786</v>
      </c>
      <c r="D6" s="68" t="s">
        <v>958</v>
      </c>
      <c r="E6" s="115">
        <v>275</v>
      </c>
      <c r="F6" s="181"/>
      <c r="G6" s="181"/>
      <c r="H6" s="181"/>
      <c r="I6" s="181"/>
      <c r="J6" s="181"/>
      <c r="K6" s="181"/>
      <c r="L6" s="181"/>
      <c r="M6" s="181"/>
      <c r="N6" s="181"/>
      <c r="O6" s="181"/>
      <c r="P6" s="181"/>
      <c r="Q6" s="181"/>
      <c r="R6" s="181"/>
      <c r="S6" s="181"/>
      <c r="T6" s="181"/>
      <c r="U6" s="181"/>
      <c r="V6" s="181"/>
      <c r="W6" s="181"/>
      <c r="X6" s="181"/>
      <c r="Y6" s="181"/>
      <c r="Z6" s="181"/>
    </row>
    <row r="7" spans="1:45" s="36" customFormat="1" ht="41.4" x14ac:dyDescent="0.25">
      <c r="A7" s="167" t="s">
        <v>1787</v>
      </c>
      <c r="B7" s="28" t="s">
        <v>148</v>
      </c>
      <c r="C7" s="91" t="s">
        <v>1810</v>
      </c>
      <c r="D7" s="68" t="s">
        <v>958</v>
      </c>
      <c r="E7" s="115">
        <v>185</v>
      </c>
      <c r="F7" s="181"/>
      <c r="G7" s="181"/>
      <c r="H7" s="181"/>
      <c r="I7" s="181"/>
      <c r="J7" s="181"/>
      <c r="K7" s="181"/>
      <c r="L7" s="181"/>
      <c r="M7" s="181"/>
      <c r="N7" s="181"/>
      <c r="O7" s="181"/>
      <c r="P7" s="181"/>
      <c r="Q7" s="181"/>
      <c r="R7" s="181"/>
      <c r="S7" s="181"/>
      <c r="T7" s="181"/>
      <c r="U7" s="181"/>
      <c r="V7" s="181"/>
      <c r="W7" s="181"/>
      <c r="X7" s="181"/>
      <c r="Y7" s="181"/>
      <c r="Z7" s="181"/>
    </row>
    <row r="8" spans="1:45" s="36" customFormat="1" ht="27.6" x14ac:dyDescent="0.25">
      <c r="A8" s="167" t="s">
        <v>1788</v>
      </c>
      <c r="B8" s="28" t="s">
        <v>977</v>
      </c>
      <c r="C8" s="91" t="s">
        <v>1789</v>
      </c>
      <c r="D8" s="68" t="s">
        <v>958</v>
      </c>
      <c r="E8" s="115">
        <v>395</v>
      </c>
      <c r="F8" s="181"/>
      <c r="G8" s="181"/>
      <c r="H8" s="181"/>
      <c r="I8" s="181"/>
      <c r="J8" s="181"/>
      <c r="K8" s="181"/>
      <c r="L8" s="181"/>
      <c r="M8" s="181"/>
      <c r="N8" s="181"/>
      <c r="O8" s="181"/>
      <c r="P8" s="181"/>
      <c r="Q8" s="181"/>
      <c r="R8" s="181"/>
      <c r="S8" s="181"/>
      <c r="T8" s="181"/>
      <c r="U8" s="181"/>
      <c r="V8" s="181"/>
      <c r="W8" s="181"/>
      <c r="X8" s="181"/>
      <c r="Y8" s="181"/>
      <c r="Z8" s="181"/>
    </row>
    <row r="9" spans="1:45" s="36" customFormat="1" ht="13.8" x14ac:dyDescent="0.25">
      <c r="A9" s="167" t="s">
        <v>1790</v>
      </c>
      <c r="B9" s="28" t="s">
        <v>978</v>
      </c>
      <c r="C9" s="91" t="s">
        <v>71</v>
      </c>
      <c r="D9" s="68" t="s">
        <v>958</v>
      </c>
      <c r="E9" s="115">
        <v>675</v>
      </c>
      <c r="F9" s="181"/>
      <c r="G9" s="181"/>
      <c r="H9" s="181"/>
      <c r="I9" s="181"/>
      <c r="J9" s="181"/>
      <c r="K9" s="181"/>
      <c r="L9" s="181"/>
      <c r="M9" s="181"/>
      <c r="N9" s="181"/>
      <c r="O9" s="181"/>
      <c r="P9" s="181"/>
      <c r="Q9" s="181"/>
      <c r="R9" s="181"/>
      <c r="S9" s="181"/>
      <c r="T9" s="181"/>
      <c r="U9" s="181"/>
      <c r="V9" s="181"/>
      <c r="W9" s="181"/>
      <c r="X9" s="181"/>
      <c r="Y9" s="181"/>
      <c r="Z9" s="181"/>
    </row>
    <row r="10" spans="1:45" s="36" customFormat="1" ht="13.8" x14ac:dyDescent="0.25">
      <c r="A10" s="167" t="s">
        <v>1791</v>
      </c>
      <c r="B10" s="28" t="s">
        <v>1792</v>
      </c>
      <c r="C10" s="91" t="s">
        <v>1793</v>
      </c>
      <c r="D10" s="68" t="s">
        <v>958</v>
      </c>
      <c r="E10" s="115">
        <v>735</v>
      </c>
      <c r="F10" s="181"/>
      <c r="G10" s="181"/>
      <c r="H10" s="181"/>
      <c r="I10" s="181"/>
      <c r="J10" s="181"/>
      <c r="K10" s="181"/>
      <c r="L10" s="181"/>
      <c r="M10" s="181"/>
      <c r="N10" s="181"/>
      <c r="O10" s="181"/>
      <c r="P10" s="181"/>
      <c r="Q10" s="181"/>
      <c r="R10" s="181"/>
      <c r="S10" s="181"/>
      <c r="T10" s="181"/>
      <c r="U10" s="181"/>
      <c r="V10" s="181"/>
      <c r="W10" s="181"/>
      <c r="X10" s="181"/>
      <c r="Y10" s="181"/>
      <c r="Z10" s="181"/>
    </row>
    <row r="11" spans="1:45" s="36" customFormat="1" ht="13.8" x14ac:dyDescent="0.25">
      <c r="A11" s="167" t="s">
        <v>1794</v>
      </c>
      <c r="B11" s="28" t="s">
        <v>979</v>
      </c>
      <c r="C11" s="147" t="s">
        <v>1795</v>
      </c>
      <c r="D11" s="68" t="s">
        <v>958</v>
      </c>
      <c r="E11" s="115">
        <v>225</v>
      </c>
      <c r="F11" s="181"/>
      <c r="G11" s="181"/>
      <c r="H11" s="181"/>
      <c r="I11" s="181"/>
      <c r="J11" s="181"/>
      <c r="K11" s="181"/>
      <c r="L11" s="181"/>
      <c r="M11" s="181"/>
      <c r="N11" s="181"/>
      <c r="O11" s="181"/>
      <c r="P11" s="181"/>
      <c r="Q11" s="181"/>
      <c r="R11" s="181"/>
      <c r="S11" s="181"/>
      <c r="T11" s="181"/>
      <c r="U11" s="181"/>
      <c r="V11" s="181"/>
      <c r="W11" s="181"/>
      <c r="X11" s="181"/>
      <c r="Y11" s="181"/>
      <c r="Z11" s="181"/>
    </row>
    <row r="12" spans="1:45" s="36" customFormat="1" ht="41.4" x14ac:dyDescent="0.25">
      <c r="A12" s="167" t="s">
        <v>72</v>
      </c>
      <c r="B12" s="28" t="s">
        <v>980</v>
      </c>
      <c r="C12" s="147" t="s">
        <v>1796</v>
      </c>
      <c r="D12" s="68" t="s">
        <v>958</v>
      </c>
      <c r="E12" s="115">
        <v>625</v>
      </c>
      <c r="F12" s="181"/>
      <c r="G12" s="181"/>
      <c r="H12" s="181"/>
      <c r="I12" s="181"/>
      <c r="J12" s="181"/>
      <c r="K12" s="181"/>
      <c r="L12" s="181"/>
      <c r="M12" s="181"/>
      <c r="N12" s="181"/>
      <c r="O12" s="181"/>
      <c r="P12" s="181"/>
      <c r="Q12" s="181"/>
      <c r="R12" s="181"/>
      <c r="S12" s="181"/>
      <c r="T12" s="181"/>
      <c r="U12" s="181"/>
      <c r="V12" s="181"/>
      <c r="W12" s="181"/>
      <c r="X12" s="181"/>
      <c r="Y12" s="181"/>
      <c r="Z12" s="181"/>
    </row>
    <row r="13" spans="1:45" s="36" customFormat="1" ht="41.4" x14ac:dyDescent="0.25">
      <c r="A13" s="167" t="s">
        <v>72</v>
      </c>
      <c r="B13" s="28" t="s">
        <v>981</v>
      </c>
      <c r="C13" s="147" t="s">
        <v>1797</v>
      </c>
      <c r="D13" s="68" t="s">
        <v>958</v>
      </c>
      <c r="E13" s="115">
        <v>795</v>
      </c>
      <c r="F13" s="181"/>
      <c r="G13" s="181"/>
      <c r="H13" s="181"/>
      <c r="I13" s="181"/>
      <c r="J13" s="181"/>
      <c r="K13" s="181"/>
      <c r="L13" s="181"/>
      <c r="M13" s="181"/>
      <c r="N13" s="181"/>
      <c r="O13" s="181"/>
      <c r="P13" s="181"/>
      <c r="Q13" s="181"/>
      <c r="R13" s="181"/>
      <c r="S13" s="181"/>
      <c r="T13" s="181"/>
      <c r="U13" s="181"/>
      <c r="V13" s="181"/>
      <c r="W13" s="181"/>
      <c r="X13" s="181"/>
      <c r="Y13" s="181"/>
      <c r="Z13" s="181"/>
    </row>
    <row r="14" spans="1:45" s="36" customFormat="1" ht="13.8" x14ac:dyDescent="0.25">
      <c r="A14" s="167" t="s">
        <v>1798</v>
      </c>
      <c r="B14" s="28" t="s">
        <v>982</v>
      </c>
      <c r="C14" s="147" t="s">
        <v>1799</v>
      </c>
      <c r="D14" s="68" t="s">
        <v>958</v>
      </c>
      <c r="E14" s="115">
        <v>1495</v>
      </c>
      <c r="F14" s="181"/>
      <c r="G14" s="181"/>
      <c r="H14" s="181"/>
      <c r="I14" s="181"/>
      <c r="J14" s="181"/>
      <c r="K14" s="181"/>
      <c r="L14" s="181"/>
      <c r="M14" s="181"/>
      <c r="N14" s="181"/>
      <c r="O14" s="181"/>
      <c r="P14" s="181"/>
      <c r="Q14" s="181"/>
      <c r="R14" s="181"/>
      <c r="S14" s="181"/>
      <c r="T14" s="181"/>
      <c r="U14" s="181"/>
      <c r="V14" s="181"/>
      <c r="W14" s="181"/>
      <c r="X14" s="181"/>
      <c r="Y14" s="181"/>
      <c r="Z14" s="181"/>
    </row>
    <row r="15" spans="1:45" s="36" customFormat="1" ht="27.6" x14ac:dyDescent="0.25">
      <c r="A15" s="167" t="s">
        <v>1800</v>
      </c>
      <c r="B15" s="28" t="s">
        <v>983</v>
      </c>
      <c r="C15" s="147" t="s">
        <v>1812</v>
      </c>
      <c r="D15" s="68" t="s">
        <v>958</v>
      </c>
      <c r="E15" s="115">
        <v>375</v>
      </c>
      <c r="F15" s="181"/>
      <c r="G15" s="181"/>
      <c r="H15" s="181"/>
      <c r="I15" s="181"/>
      <c r="J15" s="181"/>
      <c r="K15" s="181"/>
      <c r="L15" s="181"/>
      <c r="M15" s="181"/>
      <c r="N15" s="181"/>
      <c r="O15" s="181"/>
      <c r="P15" s="181"/>
      <c r="Q15" s="181"/>
      <c r="R15" s="181"/>
      <c r="S15" s="181"/>
      <c r="T15" s="181"/>
      <c r="U15" s="181"/>
      <c r="V15" s="181"/>
      <c r="W15" s="181"/>
      <c r="X15" s="181"/>
      <c r="Y15" s="181"/>
      <c r="Z15" s="181"/>
    </row>
    <row r="16" spans="1:45" s="36" customFormat="1" ht="13.8" x14ac:dyDescent="0.25">
      <c r="A16" s="167" t="s">
        <v>1801</v>
      </c>
      <c r="B16" s="28" t="s">
        <v>984</v>
      </c>
      <c r="C16" s="147" t="s">
        <v>29</v>
      </c>
      <c r="D16" s="186" t="s">
        <v>958</v>
      </c>
      <c r="E16" s="115">
        <v>620</v>
      </c>
      <c r="F16" s="181"/>
      <c r="G16" s="181"/>
      <c r="H16" s="181"/>
      <c r="I16" s="181"/>
      <c r="J16" s="181"/>
      <c r="K16" s="181"/>
      <c r="L16" s="181"/>
      <c r="M16" s="181"/>
      <c r="N16" s="181"/>
      <c r="O16" s="181"/>
      <c r="P16" s="181"/>
      <c r="Q16" s="181"/>
      <c r="R16" s="181"/>
      <c r="S16" s="181"/>
      <c r="T16" s="181"/>
      <c r="U16" s="181"/>
      <c r="V16" s="181"/>
      <c r="W16" s="181"/>
      <c r="X16" s="181"/>
      <c r="Y16" s="181"/>
      <c r="Z16" s="181"/>
    </row>
    <row r="17" spans="1:26" s="36" customFormat="1" ht="27.6" x14ac:dyDescent="0.25">
      <c r="A17" s="167" t="s">
        <v>1802</v>
      </c>
      <c r="B17" s="28" t="s">
        <v>985</v>
      </c>
      <c r="C17" s="30" t="s">
        <v>1803</v>
      </c>
      <c r="D17" s="186" t="s">
        <v>958</v>
      </c>
      <c r="E17" s="115">
        <v>375</v>
      </c>
      <c r="F17" s="181"/>
      <c r="G17" s="181"/>
      <c r="H17" s="181"/>
      <c r="I17" s="181"/>
      <c r="J17" s="181"/>
      <c r="K17" s="181"/>
      <c r="L17" s="181"/>
      <c r="M17" s="181"/>
      <c r="N17" s="181"/>
      <c r="O17" s="181"/>
      <c r="P17" s="181"/>
      <c r="Q17" s="181"/>
      <c r="R17" s="181"/>
      <c r="S17" s="181"/>
      <c r="T17" s="181"/>
      <c r="U17" s="181"/>
      <c r="V17" s="181"/>
      <c r="W17" s="181"/>
      <c r="X17" s="181"/>
      <c r="Y17" s="181"/>
      <c r="Z17" s="181"/>
    </row>
    <row r="18" spans="1:26" s="36" customFormat="1" ht="13.8" x14ac:dyDescent="0.25">
      <c r="A18" s="154" t="s">
        <v>1804</v>
      </c>
      <c r="B18" s="28" t="s">
        <v>986</v>
      </c>
      <c r="C18" s="91" t="s">
        <v>1805</v>
      </c>
      <c r="D18" s="186" t="s">
        <v>958</v>
      </c>
      <c r="E18" s="115">
        <v>895</v>
      </c>
      <c r="F18" s="181"/>
      <c r="G18" s="181"/>
      <c r="H18" s="181"/>
      <c r="I18" s="181"/>
      <c r="J18" s="181"/>
      <c r="K18" s="181"/>
      <c r="L18" s="181"/>
      <c r="M18" s="181"/>
      <c r="N18" s="181"/>
      <c r="O18" s="181"/>
      <c r="P18" s="181"/>
      <c r="Q18" s="181"/>
      <c r="R18" s="181"/>
      <c r="S18" s="181"/>
      <c r="T18" s="181"/>
      <c r="U18" s="181"/>
      <c r="V18" s="181"/>
      <c r="W18" s="181"/>
      <c r="X18" s="181"/>
      <c r="Y18" s="181"/>
      <c r="Z18" s="181"/>
    </row>
    <row r="19" spans="1:26" s="36" customFormat="1" ht="13.8" x14ac:dyDescent="0.25">
      <c r="A19" s="167"/>
      <c r="B19" s="28" t="s">
        <v>987</v>
      </c>
      <c r="C19" s="91" t="s">
        <v>1806</v>
      </c>
      <c r="D19" s="186" t="s">
        <v>958</v>
      </c>
      <c r="E19" s="115">
        <v>655</v>
      </c>
      <c r="F19" s="181"/>
      <c r="G19" s="181"/>
      <c r="H19" s="181"/>
      <c r="I19" s="181"/>
      <c r="J19" s="181"/>
      <c r="K19" s="181"/>
      <c r="L19" s="181"/>
      <c r="M19" s="181"/>
      <c r="N19" s="181"/>
      <c r="O19" s="181"/>
      <c r="P19" s="181"/>
      <c r="Q19" s="181"/>
      <c r="R19" s="181"/>
      <c r="S19" s="181"/>
      <c r="T19" s="181"/>
      <c r="U19" s="181"/>
      <c r="V19" s="181"/>
      <c r="W19" s="181"/>
      <c r="X19" s="181"/>
      <c r="Y19" s="181"/>
      <c r="Z19" s="181"/>
    </row>
    <row r="20" spans="1:26" s="36" customFormat="1" ht="13.8" x14ac:dyDescent="0.25">
      <c r="A20" s="167"/>
      <c r="B20" s="28" t="s">
        <v>1431</v>
      </c>
      <c r="C20" s="91" t="s">
        <v>1432</v>
      </c>
      <c r="D20" s="186" t="s">
        <v>958</v>
      </c>
      <c r="E20" s="115">
        <v>1700</v>
      </c>
      <c r="F20" s="181"/>
      <c r="G20" s="181"/>
      <c r="H20" s="181"/>
      <c r="I20" s="181"/>
      <c r="J20" s="181"/>
      <c r="K20" s="181"/>
      <c r="L20" s="181"/>
      <c r="M20" s="181"/>
      <c r="N20" s="181"/>
      <c r="O20" s="181"/>
      <c r="P20" s="181"/>
      <c r="Q20" s="181"/>
      <c r="R20" s="181"/>
      <c r="S20" s="181"/>
      <c r="T20" s="181"/>
      <c r="U20" s="181"/>
      <c r="V20" s="181"/>
      <c r="W20" s="181"/>
      <c r="X20" s="181"/>
      <c r="Y20" s="181"/>
      <c r="Z20" s="181"/>
    </row>
    <row r="21" spans="1:26" s="36" customFormat="1" ht="27.6" x14ac:dyDescent="0.25">
      <c r="A21" s="228" t="s">
        <v>1807</v>
      </c>
      <c r="B21" s="28" t="s">
        <v>1808</v>
      </c>
      <c r="C21" s="91" t="s">
        <v>1809</v>
      </c>
      <c r="D21" s="186" t="s">
        <v>958</v>
      </c>
      <c r="E21" s="115">
        <v>530</v>
      </c>
      <c r="F21" s="181"/>
      <c r="G21" s="181"/>
      <c r="H21" s="181"/>
      <c r="I21" s="181"/>
      <c r="J21" s="181"/>
      <c r="K21" s="181"/>
      <c r="L21" s="181"/>
      <c r="M21" s="181"/>
      <c r="N21" s="181"/>
      <c r="O21" s="181"/>
      <c r="P21" s="181"/>
      <c r="Q21" s="181"/>
      <c r="R21" s="181"/>
      <c r="S21" s="181"/>
      <c r="T21" s="181"/>
      <c r="U21" s="181"/>
      <c r="V21" s="181"/>
      <c r="W21" s="181"/>
      <c r="X21" s="181"/>
      <c r="Y21" s="181"/>
      <c r="Z21" s="181"/>
    </row>
    <row r="22" spans="1:26" s="36" customFormat="1" ht="19.5" customHeight="1" x14ac:dyDescent="0.25">
      <c r="A22" s="310" t="s">
        <v>954</v>
      </c>
      <c r="B22" s="310"/>
      <c r="C22" s="310"/>
      <c r="D22" s="310"/>
      <c r="E22" s="310"/>
      <c r="F22" s="181"/>
      <c r="G22" s="181"/>
      <c r="H22" s="181"/>
      <c r="I22" s="181"/>
      <c r="J22" s="181"/>
      <c r="K22" s="181"/>
      <c r="L22" s="181"/>
      <c r="M22" s="181"/>
      <c r="N22" s="181"/>
      <c r="O22" s="181"/>
      <c r="P22" s="181"/>
      <c r="Q22" s="181"/>
      <c r="R22" s="181"/>
      <c r="S22" s="181"/>
      <c r="T22" s="181"/>
      <c r="U22" s="181"/>
      <c r="V22" s="181"/>
      <c r="W22" s="181"/>
      <c r="X22" s="181"/>
      <c r="Y22" s="181"/>
      <c r="Z22" s="181"/>
    </row>
    <row r="23" spans="1:26" s="182" customFormat="1" ht="20.25" customHeight="1" x14ac:dyDescent="0.25">
      <c r="A23" s="311" t="s">
        <v>805</v>
      </c>
      <c r="B23" s="311"/>
      <c r="C23" s="311"/>
      <c r="D23" s="311"/>
      <c r="E23" s="311"/>
    </row>
    <row r="24" spans="1:26" s="36" customFormat="1" ht="13.8" x14ac:dyDescent="0.25">
      <c r="A24" s="167" t="s">
        <v>70</v>
      </c>
      <c r="B24" s="28" t="s">
        <v>30</v>
      </c>
      <c r="C24" s="91" t="s">
        <v>1813</v>
      </c>
      <c r="D24" s="68" t="s">
        <v>958</v>
      </c>
      <c r="E24" s="115">
        <v>205</v>
      </c>
      <c r="F24" s="181"/>
      <c r="G24" s="181"/>
      <c r="H24" s="181"/>
      <c r="I24" s="181"/>
      <c r="J24" s="181"/>
      <c r="K24" s="181"/>
      <c r="L24" s="181"/>
      <c r="M24" s="181"/>
      <c r="N24" s="181"/>
      <c r="O24" s="181"/>
      <c r="P24" s="181"/>
      <c r="Q24" s="181"/>
      <c r="R24" s="181"/>
      <c r="S24" s="181"/>
      <c r="T24" s="181"/>
      <c r="U24" s="181"/>
      <c r="V24" s="181"/>
      <c r="W24" s="181"/>
      <c r="X24" s="181"/>
      <c r="Y24" s="181"/>
      <c r="Z24" s="181"/>
    </row>
    <row r="25" spans="1:26" s="36" customFormat="1" ht="27.6" x14ac:dyDescent="0.25">
      <c r="A25" s="154" t="s">
        <v>1814</v>
      </c>
      <c r="B25" s="28" t="s">
        <v>31</v>
      </c>
      <c r="C25" s="91" t="s">
        <v>1895</v>
      </c>
      <c r="D25" s="68" t="s">
        <v>958</v>
      </c>
      <c r="E25" s="115">
        <v>105</v>
      </c>
      <c r="F25" s="181"/>
      <c r="G25" s="181"/>
      <c r="H25" s="181"/>
      <c r="I25" s="181"/>
      <c r="J25" s="181"/>
      <c r="K25" s="181"/>
      <c r="L25" s="181"/>
      <c r="M25" s="181"/>
      <c r="N25" s="181"/>
      <c r="O25" s="181"/>
      <c r="P25" s="181"/>
      <c r="Q25" s="181"/>
      <c r="R25" s="181"/>
      <c r="S25" s="181"/>
      <c r="T25" s="181"/>
      <c r="U25" s="181"/>
      <c r="V25" s="181"/>
      <c r="W25" s="181"/>
      <c r="X25" s="181"/>
      <c r="Y25" s="181"/>
      <c r="Z25" s="181"/>
    </row>
    <row r="26" spans="1:26" s="36" customFormat="1" ht="27.6" x14ac:dyDescent="0.25">
      <c r="A26" s="167" t="s">
        <v>1815</v>
      </c>
      <c r="B26" s="28" t="s">
        <v>32</v>
      </c>
      <c r="C26" s="91" t="s">
        <v>1896</v>
      </c>
      <c r="D26" s="68" t="s">
        <v>958</v>
      </c>
      <c r="E26" s="115">
        <v>105</v>
      </c>
      <c r="F26" s="181"/>
      <c r="G26" s="181"/>
      <c r="H26" s="181"/>
      <c r="I26" s="181"/>
      <c r="J26" s="181"/>
      <c r="K26" s="181"/>
      <c r="L26" s="181"/>
      <c r="M26" s="181"/>
      <c r="N26" s="181"/>
      <c r="O26" s="181"/>
      <c r="P26" s="181"/>
      <c r="Q26" s="181"/>
      <c r="R26" s="181"/>
      <c r="S26" s="181"/>
      <c r="T26" s="181"/>
      <c r="U26" s="181"/>
      <c r="V26" s="181"/>
      <c r="W26" s="181"/>
      <c r="X26" s="181"/>
      <c r="Y26" s="181"/>
      <c r="Z26" s="181"/>
    </row>
    <row r="27" spans="1:26" s="36" customFormat="1" ht="13.8" x14ac:dyDescent="0.25">
      <c r="A27" s="167" t="s">
        <v>1816</v>
      </c>
      <c r="B27" s="28" t="s">
        <v>73</v>
      </c>
      <c r="C27" s="91" t="s">
        <v>1817</v>
      </c>
      <c r="D27" s="68" t="s">
        <v>958</v>
      </c>
      <c r="E27" s="115">
        <v>117</v>
      </c>
      <c r="F27" s="181"/>
      <c r="G27" s="181"/>
      <c r="H27" s="181"/>
      <c r="I27" s="181"/>
      <c r="J27" s="181"/>
      <c r="K27" s="181"/>
      <c r="L27" s="181"/>
      <c r="M27" s="181"/>
      <c r="N27" s="181"/>
      <c r="O27" s="181"/>
      <c r="P27" s="181"/>
      <c r="Q27" s="181"/>
      <c r="R27" s="181"/>
      <c r="S27" s="181"/>
      <c r="T27" s="181"/>
      <c r="U27" s="181"/>
      <c r="V27" s="181"/>
      <c r="W27" s="181"/>
      <c r="X27" s="181"/>
      <c r="Y27" s="181"/>
      <c r="Z27" s="181"/>
    </row>
    <row r="28" spans="1:26" s="36" customFormat="1" ht="27.6" x14ac:dyDescent="0.25">
      <c r="A28" s="167" t="s">
        <v>1818</v>
      </c>
      <c r="B28" s="28" t="s">
        <v>34</v>
      </c>
      <c r="C28" s="91" t="s">
        <v>74</v>
      </c>
      <c r="D28" s="68" t="s">
        <v>958</v>
      </c>
      <c r="E28" s="115">
        <v>117</v>
      </c>
      <c r="F28" s="181"/>
      <c r="G28" s="181"/>
      <c r="H28" s="181"/>
      <c r="I28" s="181"/>
      <c r="J28" s="181"/>
      <c r="K28" s="181"/>
      <c r="L28" s="181"/>
      <c r="M28" s="181"/>
      <c r="N28" s="181"/>
      <c r="O28" s="181"/>
      <c r="P28" s="181"/>
      <c r="Q28" s="181"/>
      <c r="R28" s="181"/>
      <c r="S28" s="181"/>
      <c r="T28" s="181"/>
      <c r="U28" s="181"/>
      <c r="V28" s="181"/>
      <c r="W28" s="181"/>
      <c r="X28" s="181"/>
      <c r="Y28" s="181"/>
      <c r="Z28" s="181"/>
    </row>
    <row r="29" spans="1:26" s="36" customFormat="1" ht="13.8" x14ac:dyDescent="0.25">
      <c r="A29" s="167" t="s">
        <v>1819</v>
      </c>
      <c r="B29" s="28" t="s">
        <v>35</v>
      </c>
      <c r="C29" s="91" t="s">
        <v>1820</v>
      </c>
      <c r="D29" s="68" t="s">
        <v>958</v>
      </c>
      <c r="E29" s="115">
        <v>95</v>
      </c>
      <c r="F29" s="181"/>
      <c r="G29" s="181"/>
      <c r="H29" s="181"/>
      <c r="I29" s="181"/>
      <c r="J29" s="181"/>
      <c r="K29" s="181"/>
      <c r="L29" s="181"/>
      <c r="M29" s="181"/>
      <c r="N29" s="181"/>
      <c r="O29" s="181"/>
      <c r="P29" s="181"/>
      <c r="Q29" s="181"/>
      <c r="R29" s="181"/>
      <c r="S29" s="181"/>
      <c r="T29" s="181"/>
      <c r="U29" s="181"/>
      <c r="V29" s="181"/>
      <c r="W29" s="181"/>
      <c r="X29" s="181"/>
      <c r="Y29" s="181"/>
      <c r="Z29" s="181"/>
    </row>
    <row r="30" spans="1:26" s="36" customFormat="1" ht="13.8" x14ac:dyDescent="0.25">
      <c r="A30" s="167" t="s">
        <v>1821</v>
      </c>
      <c r="B30" s="28" t="s">
        <v>36</v>
      </c>
      <c r="C30" s="91" t="s">
        <v>75</v>
      </c>
      <c r="D30" s="68" t="s">
        <v>958</v>
      </c>
      <c r="E30" s="115">
        <v>90</v>
      </c>
      <c r="F30" s="181"/>
      <c r="G30" s="181"/>
      <c r="H30" s="181"/>
      <c r="I30" s="181"/>
      <c r="J30" s="181"/>
      <c r="K30" s="181"/>
      <c r="L30" s="181"/>
      <c r="M30" s="181"/>
      <c r="N30" s="181"/>
      <c r="O30" s="181"/>
      <c r="P30" s="181"/>
      <c r="Q30" s="181"/>
      <c r="R30" s="181"/>
      <c r="S30" s="181"/>
      <c r="T30" s="181"/>
      <c r="U30" s="181"/>
      <c r="V30" s="181"/>
      <c r="W30" s="181"/>
      <c r="X30" s="181"/>
      <c r="Y30" s="181"/>
      <c r="Z30" s="181"/>
    </row>
    <row r="31" spans="1:26" s="36" customFormat="1" ht="13.8" x14ac:dyDescent="0.25">
      <c r="A31" s="167" t="s">
        <v>1822</v>
      </c>
      <c r="B31" s="28" t="s">
        <v>76</v>
      </c>
      <c r="C31" s="91" t="s">
        <v>77</v>
      </c>
      <c r="D31" s="68" t="s">
        <v>958</v>
      </c>
      <c r="E31" s="115">
        <v>105</v>
      </c>
      <c r="F31" s="181"/>
      <c r="G31" s="181"/>
      <c r="H31" s="181"/>
      <c r="I31" s="181"/>
      <c r="J31" s="181"/>
      <c r="K31" s="181"/>
      <c r="L31" s="181"/>
      <c r="M31" s="181"/>
      <c r="N31" s="181"/>
      <c r="O31" s="181"/>
      <c r="P31" s="181"/>
      <c r="Q31" s="181"/>
      <c r="R31" s="181"/>
      <c r="S31" s="181"/>
      <c r="T31" s="181"/>
      <c r="U31" s="181"/>
      <c r="V31" s="181"/>
      <c r="W31" s="181"/>
      <c r="X31" s="181"/>
      <c r="Y31" s="181"/>
      <c r="Z31" s="181"/>
    </row>
    <row r="32" spans="1:26" s="36" customFormat="1" ht="13.8" x14ac:dyDescent="0.25">
      <c r="A32" s="167" t="s">
        <v>1823</v>
      </c>
      <c r="B32" s="28" t="s">
        <v>78</v>
      </c>
      <c r="C32" s="91" t="s">
        <v>79</v>
      </c>
      <c r="D32" s="68" t="s">
        <v>958</v>
      </c>
      <c r="E32" s="115">
        <v>117</v>
      </c>
      <c r="F32" s="181"/>
      <c r="G32" s="181"/>
      <c r="H32" s="181"/>
      <c r="I32" s="181"/>
      <c r="J32" s="181"/>
      <c r="K32" s="181"/>
      <c r="L32" s="181"/>
      <c r="M32" s="181"/>
      <c r="N32" s="181"/>
      <c r="O32" s="181"/>
      <c r="P32" s="181"/>
      <c r="Q32" s="181"/>
      <c r="R32" s="181"/>
      <c r="S32" s="181"/>
      <c r="T32" s="181"/>
      <c r="U32" s="181"/>
      <c r="V32" s="181"/>
      <c r="W32" s="181"/>
      <c r="X32" s="181"/>
      <c r="Y32" s="181"/>
      <c r="Z32" s="181"/>
    </row>
    <row r="33" spans="1:26" s="36" customFormat="1" ht="27.6" x14ac:dyDescent="0.25">
      <c r="A33" s="167" t="s">
        <v>1824</v>
      </c>
      <c r="B33" s="28" t="s">
        <v>80</v>
      </c>
      <c r="C33" s="91" t="s">
        <v>1894</v>
      </c>
      <c r="D33" s="68" t="s">
        <v>958</v>
      </c>
      <c r="E33" s="115">
        <v>155</v>
      </c>
      <c r="F33" s="181"/>
      <c r="G33" s="181"/>
      <c r="H33" s="181"/>
      <c r="I33" s="181"/>
      <c r="J33" s="181"/>
      <c r="K33" s="181"/>
      <c r="L33" s="181"/>
      <c r="M33" s="181"/>
      <c r="N33" s="181"/>
      <c r="O33" s="181"/>
      <c r="P33" s="181"/>
      <c r="Q33" s="181"/>
      <c r="R33" s="181"/>
      <c r="S33" s="181"/>
      <c r="T33" s="181"/>
      <c r="U33" s="181"/>
      <c r="V33" s="181"/>
      <c r="W33" s="181"/>
      <c r="X33" s="181"/>
      <c r="Y33" s="181"/>
      <c r="Z33" s="181"/>
    </row>
    <row r="34" spans="1:26" s="36" customFormat="1" ht="27.6" x14ac:dyDescent="0.25">
      <c r="A34" s="167" t="s">
        <v>1825</v>
      </c>
      <c r="B34" s="28" t="s">
        <v>81</v>
      </c>
      <c r="C34" s="91" t="s">
        <v>1893</v>
      </c>
      <c r="D34" s="68" t="s">
        <v>958</v>
      </c>
      <c r="E34" s="115">
        <v>225</v>
      </c>
      <c r="F34" s="181"/>
      <c r="G34" s="181"/>
      <c r="H34" s="181"/>
      <c r="I34" s="181"/>
      <c r="J34" s="181"/>
      <c r="K34" s="181"/>
      <c r="L34" s="181"/>
      <c r="M34" s="181"/>
      <c r="N34" s="181"/>
      <c r="O34" s="181"/>
      <c r="P34" s="181"/>
      <c r="Q34" s="181"/>
      <c r="R34" s="181"/>
      <c r="S34" s="181"/>
      <c r="T34" s="181"/>
      <c r="U34" s="181"/>
      <c r="V34" s="181"/>
      <c r="W34" s="181"/>
      <c r="X34" s="181"/>
      <c r="Y34" s="181"/>
      <c r="Z34" s="181"/>
    </row>
    <row r="35" spans="1:26" s="36" customFormat="1" ht="27.6" x14ac:dyDescent="0.25">
      <c r="A35" s="167" t="s">
        <v>1826</v>
      </c>
      <c r="B35" s="28" t="s">
        <v>82</v>
      </c>
      <c r="C35" s="91" t="s">
        <v>1827</v>
      </c>
      <c r="D35" s="68" t="s">
        <v>958</v>
      </c>
      <c r="E35" s="115">
        <v>455</v>
      </c>
      <c r="F35" s="181"/>
      <c r="G35" s="181"/>
      <c r="H35" s="181"/>
      <c r="I35" s="181"/>
      <c r="J35" s="181"/>
      <c r="K35" s="181"/>
      <c r="L35" s="181"/>
      <c r="M35" s="181"/>
      <c r="N35" s="181"/>
      <c r="O35" s="181"/>
      <c r="P35" s="181"/>
      <c r="Q35" s="181"/>
      <c r="R35" s="181"/>
      <c r="S35" s="181"/>
      <c r="T35" s="181"/>
      <c r="U35" s="181"/>
      <c r="V35" s="181"/>
      <c r="W35" s="181"/>
      <c r="X35" s="181"/>
      <c r="Y35" s="181"/>
      <c r="Z35" s="181"/>
    </row>
    <row r="36" spans="1:26" s="36" customFormat="1" ht="27.6" x14ac:dyDescent="0.25">
      <c r="A36" s="167" t="s">
        <v>1828</v>
      </c>
      <c r="B36" s="28" t="s">
        <v>83</v>
      </c>
      <c r="C36" s="91" t="s">
        <v>1829</v>
      </c>
      <c r="D36" s="68" t="s">
        <v>958</v>
      </c>
      <c r="E36" s="115">
        <v>117</v>
      </c>
      <c r="F36" s="181"/>
      <c r="G36" s="181"/>
      <c r="H36" s="181"/>
      <c r="I36" s="181"/>
      <c r="J36" s="181"/>
      <c r="K36" s="181"/>
      <c r="L36" s="181"/>
      <c r="M36" s="181"/>
      <c r="N36" s="181"/>
      <c r="O36" s="181"/>
      <c r="P36" s="181"/>
      <c r="Q36" s="181"/>
      <c r="R36" s="181"/>
      <c r="S36" s="181"/>
      <c r="T36" s="181"/>
      <c r="U36" s="181"/>
      <c r="V36" s="181"/>
      <c r="W36" s="181"/>
      <c r="X36" s="181"/>
      <c r="Y36" s="181"/>
      <c r="Z36" s="181"/>
    </row>
    <row r="37" spans="1:26" s="36" customFormat="1" ht="27.6" x14ac:dyDescent="0.25">
      <c r="A37" s="167" t="s">
        <v>1830</v>
      </c>
      <c r="B37" s="28" t="s">
        <v>84</v>
      </c>
      <c r="C37" s="91" t="s">
        <v>1891</v>
      </c>
      <c r="D37" s="68" t="s">
        <v>958</v>
      </c>
      <c r="E37" s="115">
        <v>117</v>
      </c>
      <c r="F37" s="181"/>
      <c r="G37" s="181"/>
      <c r="H37" s="181"/>
      <c r="I37" s="181"/>
      <c r="J37" s="181"/>
      <c r="K37" s="181"/>
      <c r="L37" s="181"/>
      <c r="M37" s="181"/>
      <c r="N37" s="181"/>
      <c r="O37" s="181"/>
      <c r="P37" s="181"/>
      <c r="Q37" s="181"/>
      <c r="R37" s="181"/>
      <c r="S37" s="181"/>
      <c r="T37" s="181"/>
      <c r="U37" s="181"/>
      <c r="V37" s="181"/>
      <c r="W37" s="181"/>
      <c r="X37" s="181"/>
      <c r="Y37" s="181"/>
      <c r="Z37" s="181"/>
    </row>
    <row r="38" spans="1:26" s="36" customFormat="1" ht="27.6" x14ac:dyDescent="0.25">
      <c r="A38" s="167" t="s">
        <v>41</v>
      </c>
      <c r="B38" s="28" t="s">
        <v>85</v>
      </c>
      <c r="C38" s="91" t="s">
        <v>1831</v>
      </c>
      <c r="D38" s="68" t="s">
        <v>958</v>
      </c>
      <c r="E38" s="115">
        <v>165</v>
      </c>
      <c r="F38" s="181"/>
      <c r="G38" s="181"/>
      <c r="H38" s="181"/>
      <c r="I38" s="181"/>
      <c r="J38" s="181"/>
      <c r="K38" s="181"/>
      <c r="L38" s="181"/>
      <c r="M38" s="181"/>
      <c r="N38" s="181"/>
      <c r="O38" s="181"/>
      <c r="P38" s="181"/>
      <c r="Q38" s="181"/>
      <c r="R38" s="181"/>
      <c r="S38" s="181"/>
      <c r="T38" s="181"/>
      <c r="U38" s="181"/>
      <c r="V38" s="181"/>
      <c r="W38" s="181"/>
      <c r="X38" s="181"/>
      <c r="Y38" s="181"/>
      <c r="Z38" s="181"/>
    </row>
    <row r="39" spans="1:26" s="36" customFormat="1" ht="27.6" x14ac:dyDescent="0.25">
      <c r="A39" s="167" t="s">
        <v>1832</v>
      </c>
      <c r="B39" s="28" t="s">
        <v>86</v>
      </c>
      <c r="C39" s="91" t="s">
        <v>1892</v>
      </c>
      <c r="D39" s="68" t="s">
        <v>958</v>
      </c>
      <c r="E39" s="115">
        <v>215</v>
      </c>
      <c r="F39" s="181"/>
      <c r="G39" s="181"/>
      <c r="H39" s="181"/>
      <c r="I39" s="181"/>
      <c r="J39" s="181"/>
      <c r="K39" s="181"/>
      <c r="L39" s="181"/>
      <c r="M39" s="181"/>
      <c r="N39" s="181"/>
      <c r="O39" s="181"/>
      <c r="P39" s="181"/>
      <c r="Q39" s="181"/>
      <c r="R39" s="181"/>
      <c r="S39" s="181"/>
      <c r="T39" s="181"/>
      <c r="U39" s="181"/>
      <c r="V39" s="181"/>
      <c r="W39" s="181"/>
      <c r="X39" s="181"/>
      <c r="Y39" s="181"/>
      <c r="Z39" s="181"/>
    </row>
    <row r="40" spans="1:26" s="36" customFormat="1" ht="27.6" x14ac:dyDescent="0.25">
      <c r="A40" s="167" t="s">
        <v>1833</v>
      </c>
      <c r="B40" s="28" t="s">
        <v>87</v>
      </c>
      <c r="C40" s="91" t="s">
        <v>1834</v>
      </c>
      <c r="D40" s="68" t="s">
        <v>958</v>
      </c>
      <c r="E40" s="115">
        <v>195</v>
      </c>
      <c r="F40" s="181"/>
      <c r="G40" s="181"/>
      <c r="H40" s="181"/>
      <c r="I40" s="181"/>
      <c r="J40" s="181"/>
      <c r="K40" s="181"/>
      <c r="L40" s="181"/>
      <c r="M40" s="181"/>
      <c r="N40" s="181"/>
      <c r="O40" s="181"/>
      <c r="P40" s="181"/>
      <c r="Q40" s="181"/>
      <c r="R40" s="181"/>
      <c r="S40" s="181"/>
      <c r="T40" s="181"/>
      <c r="U40" s="181"/>
      <c r="V40" s="181"/>
      <c r="W40" s="181"/>
      <c r="X40" s="181"/>
      <c r="Y40" s="181"/>
      <c r="Z40" s="181"/>
    </row>
    <row r="41" spans="1:26" s="36" customFormat="1" ht="27.6" x14ac:dyDescent="0.25">
      <c r="A41" s="167" t="s">
        <v>1835</v>
      </c>
      <c r="B41" s="28" t="s">
        <v>88</v>
      </c>
      <c r="C41" s="91" t="s">
        <v>1836</v>
      </c>
      <c r="D41" s="68" t="s">
        <v>958</v>
      </c>
      <c r="E41" s="115">
        <v>205</v>
      </c>
      <c r="F41" s="181"/>
      <c r="G41" s="181"/>
      <c r="H41" s="181"/>
      <c r="I41" s="181"/>
      <c r="J41" s="181"/>
      <c r="K41" s="181"/>
      <c r="L41" s="181"/>
      <c r="M41" s="181"/>
      <c r="N41" s="181"/>
      <c r="O41" s="181"/>
      <c r="P41" s="181"/>
      <c r="Q41" s="181"/>
      <c r="R41" s="181"/>
      <c r="S41" s="181"/>
      <c r="T41" s="181"/>
      <c r="U41" s="181"/>
      <c r="V41" s="181"/>
      <c r="W41" s="181"/>
      <c r="X41" s="181"/>
      <c r="Y41" s="181"/>
      <c r="Z41" s="181"/>
    </row>
    <row r="42" spans="1:26" s="36" customFormat="1" ht="13.8" x14ac:dyDescent="0.25">
      <c r="A42" s="167" t="s">
        <v>1837</v>
      </c>
      <c r="B42" s="28" t="s">
        <v>89</v>
      </c>
      <c r="C42" s="91" t="s">
        <v>1838</v>
      </c>
      <c r="D42" s="68" t="s">
        <v>958</v>
      </c>
      <c r="E42" s="115">
        <v>105</v>
      </c>
      <c r="F42" s="181"/>
      <c r="G42" s="181"/>
      <c r="H42" s="181"/>
      <c r="I42" s="181"/>
      <c r="J42" s="181"/>
      <c r="K42" s="181"/>
      <c r="L42" s="181"/>
      <c r="M42" s="181"/>
      <c r="N42" s="181"/>
      <c r="O42" s="181"/>
      <c r="P42" s="181"/>
      <c r="Q42" s="181"/>
      <c r="R42" s="181"/>
      <c r="S42" s="181"/>
      <c r="T42" s="181"/>
      <c r="U42" s="181"/>
      <c r="V42" s="181"/>
      <c r="W42" s="181"/>
      <c r="X42" s="181"/>
      <c r="Y42" s="181"/>
      <c r="Z42" s="181"/>
    </row>
    <row r="43" spans="1:26" s="36" customFormat="1" ht="27.6" x14ac:dyDescent="0.25">
      <c r="A43" s="167" t="s">
        <v>1839</v>
      </c>
      <c r="B43" s="28" t="s">
        <v>90</v>
      </c>
      <c r="C43" s="91" t="s">
        <v>1840</v>
      </c>
      <c r="D43" s="68" t="s">
        <v>958</v>
      </c>
      <c r="E43" s="115">
        <v>105</v>
      </c>
      <c r="F43" s="181"/>
      <c r="G43" s="181"/>
      <c r="H43" s="181"/>
      <c r="I43" s="181"/>
      <c r="J43" s="181"/>
      <c r="K43" s="181"/>
      <c r="L43" s="181"/>
      <c r="M43" s="181"/>
      <c r="N43" s="181"/>
      <c r="O43" s="181"/>
      <c r="P43" s="181"/>
      <c r="Q43" s="181"/>
      <c r="R43" s="181"/>
      <c r="S43" s="181"/>
      <c r="T43" s="181"/>
      <c r="U43" s="181"/>
      <c r="V43" s="181"/>
      <c r="W43" s="181"/>
      <c r="X43" s="181"/>
      <c r="Y43" s="181"/>
      <c r="Z43" s="181"/>
    </row>
    <row r="44" spans="1:26" s="36" customFormat="1" ht="13.8" x14ac:dyDescent="0.25">
      <c r="A44" s="174" t="s">
        <v>1841</v>
      </c>
      <c r="B44" s="28" t="s">
        <v>698</v>
      </c>
      <c r="C44" s="91" t="s">
        <v>699</v>
      </c>
      <c r="D44" s="68" t="s">
        <v>958</v>
      </c>
      <c r="E44" s="115">
        <v>105</v>
      </c>
      <c r="F44" s="181"/>
      <c r="G44" s="181"/>
      <c r="H44" s="181"/>
      <c r="I44" s="181"/>
      <c r="J44" s="181"/>
      <c r="K44" s="181"/>
      <c r="L44" s="181"/>
      <c r="M44" s="181"/>
      <c r="N44" s="181"/>
      <c r="O44" s="181"/>
      <c r="P44" s="181"/>
      <c r="Q44" s="181"/>
      <c r="R44" s="181"/>
      <c r="S44" s="181"/>
      <c r="T44" s="181"/>
      <c r="U44" s="181"/>
      <c r="V44" s="181"/>
      <c r="W44" s="181"/>
      <c r="X44" s="181"/>
      <c r="Y44" s="181"/>
      <c r="Z44" s="181"/>
    </row>
    <row r="45" spans="1:26" s="36" customFormat="1" ht="13.8" x14ac:dyDescent="0.25">
      <c r="A45" s="174" t="s">
        <v>1842</v>
      </c>
      <c r="B45" s="28" t="s">
        <v>700</v>
      </c>
      <c r="C45" s="91" t="s">
        <v>701</v>
      </c>
      <c r="D45" s="68" t="s">
        <v>958</v>
      </c>
      <c r="E45" s="115">
        <v>105</v>
      </c>
      <c r="F45" s="181"/>
      <c r="G45" s="181"/>
      <c r="H45" s="181"/>
      <c r="I45" s="181"/>
      <c r="J45" s="181"/>
      <c r="K45" s="181"/>
      <c r="L45" s="181"/>
      <c r="M45" s="181"/>
      <c r="N45" s="181"/>
      <c r="O45" s="181"/>
      <c r="P45" s="181"/>
      <c r="Q45" s="181"/>
      <c r="R45" s="181"/>
      <c r="S45" s="181"/>
      <c r="T45" s="181"/>
      <c r="U45" s="181"/>
      <c r="V45" s="181"/>
      <c r="W45" s="181"/>
      <c r="X45" s="181"/>
      <c r="Y45" s="181"/>
      <c r="Z45" s="181"/>
    </row>
    <row r="46" spans="1:26" s="36" customFormat="1" ht="13.8" x14ac:dyDescent="0.25">
      <c r="A46" s="174" t="s">
        <v>1843</v>
      </c>
      <c r="B46" s="28" t="s">
        <v>702</v>
      </c>
      <c r="C46" s="91" t="s">
        <v>703</v>
      </c>
      <c r="D46" s="68" t="s">
        <v>958</v>
      </c>
      <c r="E46" s="115">
        <v>105</v>
      </c>
      <c r="F46" s="181"/>
      <c r="G46" s="181"/>
      <c r="H46" s="181"/>
      <c r="I46" s="181"/>
      <c r="J46" s="181"/>
      <c r="K46" s="181"/>
      <c r="L46" s="181"/>
      <c r="M46" s="181"/>
      <c r="N46" s="181"/>
      <c r="O46" s="181"/>
      <c r="P46" s="181"/>
      <c r="Q46" s="181"/>
      <c r="R46" s="181"/>
      <c r="S46" s="181"/>
      <c r="T46" s="181"/>
      <c r="U46" s="181"/>
      <c r="V46" s="181"/>
      <c r="W46" s="181"/>
      <c r="X46" s="181"/>
      <c r="Y46" s="181"/>
      <c r="Z46" s="181"/>
    </row>
    <row r="47" spans="1:26" s="36" customFormat="1" ht="27.6" x14ac:dyDescent="0.25">
      <c r="A47" s="174" t="s">
        <v>1844</v>
      </c>
      <c r="B47" s="28" t="s">
        <v>704</v>
      </c>
      <c r="C47" s="91" t="s">
        <v>1845</v>
      </c>
      <c r="D47" s="68" t="s">
        <v>958</v>
      </c>
      <c r="E47" s="115">
        <v>117</v>
      </c>
      <c r="F47" s="181"/>
      <c r="G47" s="181"/>
      <c r="H47" s="181"/>
      <c r="I47" s="181"/>
      <c r="J47" s="181"/>
      <c r="K47" s="181"/>
      <c r="L47" s="181"/>
      <c r="M47" s="181"/>
      <c r="N47" s="181"/>
      <c r="O47" s="181"/>
      <c r="P47" s="181"/>
      <c r="Q47" s="181"/>
      <c r="R47" s="181"/>
      <c r="S47" s="181"/>
      <c r="T47" s="181"/>
      <c r="U47" s="181"/>
      <c r="V47" s="181"/>
      <c r="W47" s="181"/>
      <c r="X47" s="181"/>
      <c r="Y47" s="181"/>
      <c r="Z47" s="181"/>
    </row>
    <row r="48" spans="1:26" s="36" customFormat="1" ht="13.8" x14ac:dyDescent="0.25">
      <c r="A48" s="167" t="s">
        <v>1846</v>
      </c>
      <c r="B48" s="28" t="s">
        <v>705</v>
      </c>
      <c r="C48" s="91" t="s">
        <v>1847</v>
      </c>
      <c r="D48" s="68" t="s">
        <v>958</v>
      </c>
      <c r="E48" s="115">
        <v>117</v>
      </c>
      <c r="F48" s="181"/>
      <c r="G48" s="181"/>
      <c r="H48" s="181"/>
      <c r="I48" s="181"/>
      <c r="J48" s="181"/>
      <c r="K48" s="181"/>
      <c r="L48" s="181"/>
      <c r="M48" s="181"/>
      <c r="N48" s="181"/>
      <c r="O48" s="181"/>
      <c r="P48" s="181"/>
      <c r="Q48" s="181"/>
      <c r="R48" s="181"/>
      <c r="S48" s="181"/>
      <c r="T48" s="181"/>
      <c r="U48" s="181"/>
      <c r="V48" s="181"/>
      <c r="W48" s="181"/>
      <c r="X48" s="181"/>
      <c r="Y48" s="181"/>
      <c r="Z48" s="181"/>
    </row>
    <row r="49" spans="1:26" s="36" customFormat="1" ht="13.8" x14ac:dyDescent="0.25">
      <c r="A49" s="167" t="s">
        <v>1848</v>
      </c>
      <c r="B49" s="28" t="s">
        <v>706</v>
      </c>
      <c r="C49" s="91" t="s">
        <v>1849</v>
      </c>
      <c r="D49" s="68" t="s">
        <v>958</v>
      </c>
      <c r="E49" s="115">
        <v>117</v>
      </c>
      <c r="F49" s="181"/>
      <c r="G49" s="181"/>
      <c r="H49" s="181"/>
      <c r="I49" s="181"/>
      <c r="J49" s="181"/>
      <c r="K49" s="181"/>
      <c r="L49" s="181"/>
      <c r="M49" s="181"/>
      <c r="N49" s="181"/>
      <c r="O49" s="181"/>
      <c r="P49" s="181"/>
      <c r="Q49" s="181"/>
      <c r="R49" s="181"/>
      <c r="S49" s="181"/>
      <c r="T49" s="181"/>
      <c r="U49" s="181"/>
      <c r="V49" s="181"/>
      <c r="W49" s="181"/>
      <c r="X49" s="181"/>
      <c r="Y49" s="181"/>
      <c r="Z49" s="181"/>
    </row>
    <row r="50" spans="1:26" s="36" customFormat="1" ht="13.8" x14ac:dyDescent="0.25">
      <c r="A50" s="167" t="s">
        <v>1850</v>
      </c>
      <c r="B50" s="28" t="s">
        <v>707</v>
      </c>
      <c r="C50" s="91" t="s">
        <v>1851</v>
      </c>
      <c r="D50" s="68" t="s">
        <v>958</v>
      </c>
      <c r="E50" s="115">
        <v>117</v>
      </c>
      <c r="F50" s="181"/>
      <c r="G50" s="181"/>
      <c r="H50" s="181"/>
      <c r="I50" s="181"/>
      <c r="J50" s="181"/>
      <c r="K50" s="181"/>
      <c r="L50" s="181"/>
      <c r="M50" s="181"/>
      <c r="N50" s="181"/>
      <c r="O50" s="181"/>
      <c r="P50" s="181"/>
      <c r="Q50" s="181"/>
      <c r="R50" s="181"/>
      <c r="S50" s="181"/>
      <c r="T50" s="181"/>
      <c r="U50" s="181"/>
      <c r="V50" s="181"/>
      <c r="W50" s="181"/>
      <c r="X50" s="181"/>
      <c r="Y50" s="181"/>
      <c r="Z50" s="181"/>
    </row>
    <row r="51" spans="1:26" s="36" customFormat="1" ht="13.8" x14ac:dyDescent="0.25">
      <c r="A51" s="167" t="s">
        <v>1852</v>
      </c>
      <c r="B51" s="28" t="s">
        <v>708</v>
      </c>
      <c r="C51" s="91" t="s">
        <v>1853</v>
      </c>
      <c r="D51" s="68" t="s">
        <v>958</v>
      </c>
      <c r="E51" s="115">
        <v>117</v>
      </c>
      <c r="F51" s="181"/>
      <c r="G51" s="181"/>
      <c r="H51" s="181"/>
      <c r="I51" s="181"/>
      <c r="J51" s="181"/>
      <c r="K51" s="181"/>
      <c r="L51" s="181"/>
      <c r="M51" s="181"/>
      <c r="N51" s="181"/>
      <c r="O51" s="181"/>
      <c r="P51" s="181"/>
      <c r="Q51" s="181"/>
      <c r="R51" s="181"/>
      <c r="S51" s="181"/>
      <c r="T51" s="181"/>
      <c r="U51" s="181"/>
      <c r="V51" s="181"/>
      <c r="W51" s="181"/>
      <c r="X51" s="181"/>
      <c r="Y51" s="181"/>
      <c r="Z51" s="181"/>
    </row>
    <row r="52" spans="1:26" s="36" customFormat="1" ht="27.6" x14ac:dyDescent="0.25">
      <c r="A52" s="167" t="s">
        <v>1854</v>
      </c>
      <c r="B52" s="28" t="s">
        <v>709</v>
      </c>
      <c r="C52" s="91" t="s">
        <v>1855</v>
      </c>
      <c r="D52" s="68" t="s">
        <v>958</v>
      </c>
      <c r="E52" s="115">
        <v>275</v>
      </c>
      <c r="F52" s="181"/>
      <c r="G52" s="181"/>
      <c r="H52" s="181"/>
      <c r="I52" s="181"/>
      <c r="J52" s="181"/>
      <c r="K52" s="181"/>
      <c r="L52" s="181"/>
      <c r="M52" s="181"/>
      <c r="N52" s="181"/>
      <c r="O52" s="181"/>
      <c r="P52" s="181"/>
      <c r="Q52" s="181"/>
      <c r="R52" s="181"/>
      <c r="S52" s="181"/>
      <c r="T52" s="181"/>
      <c r="U52" s="181"/>
      <c r="V52" s="181"/>
      <c r="W52" s="181"/>
      <c r="X52" s="181"/>
      <c r="Y52" s="181"/>
      <c r="Z52" s="181"/>
    </row>
    <row r="53" spans="1:26" s="36" customFormat="1" ht="13.8" x14ac:dyDescent="0.25">
      <c r="A53" s="167" t="s">
        <v>1856</v>
      </c>
      <c r="B53" s="28" t="s">
        <v>710</v>
      </c>
      <c r="C53" s="91" t="s">
        <v>33</v>
      </c>
      <c r="D53" s="68" t="s">
        <v>958</v>
      </c>
      <c r="E53" s="115">
        <v>275</v>
      </c>
      <c r="F53" s="181"/>
      <c r="G53" s="181"/>
      <c r="H53" s="181"/>
      <c r="I53" s="181"/>
      <c r="J53" s="181"/>
      <c r="K53" s="181"/>
      <c r="L53" s="181"/>
      <c r="M53" s="181"/>
      <c r="N53" s="181"/>
      <c r="O53" s="181"/>
      <c r="P53" s="181"/>
      <c r="Q53" s="181"/>
      <c r="R53" s="181"/>
      <c r="S53" s="181"/>
      <c r="T53" s="181"/>
      <c r="U53" s="181"/>
      <c r="V53" s="181"/>
      <c r="W53" s="181"/>
      <c r="X53" s="181"/>
      <c r="Y53" s="181"/>
      <c r="Z53" s="181"/>
    </row>
    <row r="54" spans="1:26" s="36" customFormat="1" ht="13.8" x14ac:dyDescent="0.25">
      <c r="A54" s="167" t="s">
        <v>1857</v>
      </c>
      <c r="B54" s="28" t="s">
        <v>711</v>
      </c>
      <c r="C54" s="91" t="s">
        <v>712</v>
      </c>
      <c r="D54" s="68" t="s">
        <v>958</v>
      </c>
      <c r="E54" s="115">
        <v>117</v>
      </c>
      <c r="F54" s="181"/>
      <c r="G54" s="181"/>
      <c r="H54" s="181"/>
      <c r="I54" s="181"/>
      <c r="J54" s="181"/>
      <c r="K54" s="181"/>
      <c r="L54" s="181"/>
      <c r="M54" s="181"/>
      <c r="N54" s="181"/>
      <c r="O54" s="181"/>
      <c r="P54" s="181"/>
      <c r="Q54" s="181"/>
      <c r="R54" s="181"/>
      <c r="S54" s="181"/>
      <c r="T54" s="181"/>
      <c r="U54" s="181"/>
      <c r="V54" s="181"/>
      <c r="W54" s="181"/>
      <c r="X54" s="181"/>
      <c r="Y54" s="181"/>
      <c r="Z54" s="181"/>
    </row>
    <row r="55" spans="1:26" s="36" customFormat="1" ht="27.6" x14ac:dyDescent="0.25">
      <c r="A55" s="167" t="s">
        <v>1858</v>
      </c>
      <c r="B55" s="28" t="s">
        <v>713</v>
      </c>
      <c r="C55" s="91" t="s">
        <v>1859</v>
      </c>
      <c r="D55" s="68" t="s">
        <v>958</v>
      </c>
      <c r="E55" s="115">
        <v>117</v>
      </c>
      <c r="F55" s="181"/>
      <c r="G55" s="181"/>
      <c r="H55" s="181"/>
      <c r="I55" s="181"/>
      <c r="J55" s="181"/>
      <c r="K55" s="181"/>
      <c r="L55" s="181"/>
      <c r="M55" s="181"/>
      <c r="N55" s="181"/>
      <c r="O55" s="181"/>
      <c r="P55" s="181"/>
      <c r="Q55" s="181"/>
      <c r="R55" s="181"/>
      <c r="S55" s="181"/>
      <c r="T55" s="181"/>
      <c r="U55" s="181"/>
      <c r="V55" s="181"/>
      <c r="W55" s="181"/>
      <c r="X55" s="181"/>
      <c r="Y55" s="181"/>
      <c r="Z55" s="181"/>
    </row>
    <row r="56" spans="1:26" s="36" customFormat="1" ht="13.8" x14ac:dyDescent="0.25">
      <c r="A56" s="167" t="s">
        <v>1860</v>
      </c>
      <c r="B56" s="28" t="s">
        <v>714</v>
      </c>
      <c r="C56" s="91" t="s">
        <v>1861</v>
      </c>
      <c r="D56" s="68" t="s">
        <v>958</v>
      </c>
      <c r="E56" s="115">
        <v>195</v>
      </c>
      <c r="F56" s="181"/>
      <c r="G56" s="181"/>
      <c r="H56" s="181"/>
      <c r="I56" s="181"/>
      <c r="J56" s="181"/>
      <c r="K56" s="181"/>
      <c r="L56" s="181"/>
      <c r="M56" s="181"/>
      <c r="N56" s="181"/>
      <c r="O56" s="181"/>
      <c r="P56" s="181"/>
      <c r="Q56" s="181"/>
      <c r="R56" s="181"/>
      <c r="S56" s="181"/>
      <c r="T56" s="181"/>
      <c r="U56" s="181"/>
      <c r="V56" s="181"/>
      <c r="W56" s="181"/>
      <c r="X56" s="181"/>
      <c r="Y56" s="181"/>
      <c r="Z56" s="181"/>
    </row>
    <row r="57" spans="1:26" s="36" customFormat="1" ht="13.8" x14ac:dyDescent="0.25">
      <c r="A57" s="167" t="s">
        <v>1862</v>
      </c>
      <c r="B57" s="28" t="s">
        <v>715</v>
      </c>
      <c r="C57" s="91" t="s">
        <v>1863</v>
      </c>
      <c r="D57" s="68" t="s">
        <v>958</v>
      </c>
      <c r="E57" s="115">
        <v>125</v>
      </c>
      <c r="F57" s="181"/>
      <c r="G57" s="181"/>
      <c r="H57" s="181"/>
      <c r="I57" s="181"/>
      <c r="J57" s="181"/>
      <c r="K57" s="181"/>
      <c r="L57" s="181"/>
      <c r="M57" s="181"/>
      <c r="N57" s="181"/>
      <c r="O57" s="181"/>
      <c r="P57" s="181"/>
      <c r="Q57" s="181"/>
      <c r="R57" s="181"/>
      <c r="S57" s="181"/>
      <c r="T57" s="181"/>
      <c r="U57" s="181"/>
      <c r="V57" s="181"/>
      <c r="W57" s="181"/>
      <c r="X57" s="181"/>
      <c r="Y57" s="181"/>
      <c r="Z57" s="181"/>
    </row>
    <row r="58" spans="1:26" s="35" customFormat="1" ht="27.6" x14ac:dyDescent="0.25">
      <c r="A58" s="167" t="s">
        <v>1864</v>
      </c>
      <c r="B58" s="28" t="s">
        <v>716</v>
      </c>
      <c r="C58" s="91" t="s">
        <v>1865</v>
      </c>
      <c r="D58" s="68" t="s">
        <v>958</v>
      </c>
      <c r="E58" s="115">
        <v>255</v>
      </c>
    </row>
    <row r="59" spans="1:26" s="35" customFormat="1" ht="13.8" x14ac:dyDescent="0.25">
      <c r="A59" s="174" t="s">
        <v>1866</v>
      </c>
      <c r="B59" s="28" t="s">
        <v>717</v>
      </c>
      <c r="C59" s="91" t="s">
        <v>718</v>
      </c>
      <c r="D59" s="68" t="s">
        <v>958</v>
      </c>
      <c r="E59" s="115">
        <v>635</v>
      </c>
    </row>
    <row r="60" spans="1:26" ht="27.6" x14ac:dyDescent="0.25">
      <c r="A60" s="174" t="s">
        <v>1867</v>
      </c>
      <c r="B60" s="28" t="s">
        <v>719</v>
      </c>
      <c r="C60" s="91" t="s">
        <v>1868</v>
      </c>
      <c r="D60" s="68" t="s">
        <v>958</v>
      </c>
      <c r="E60" s="115">
        <v>125</v>
      </c>
    </row>
    <row r="61" spans="1:26" ht="13.8" x14ac:dyDescent="0.25">
      <c r="A61" s="167" t="s">
        <v>1869</v>
      </c>
      <c r="B61" s="28" t="s">
        <v>720</v>
      </c>
      <c r="C61" s="91" t="s">
        <v>1870</v>
      </c>
      <c r="D61" s="68" t="s">
        <v>958</v>
      </c>
      <c r="E61" s="115">
        <v>635</v>
      </c>
    </row>
    <row r="62" spans="1:26" ht="27.6" x14ac:dyDescent="0.25">
      <c r="A62" s="167" t="s">
        <v>1871</v>
      </c>
      <c r="B62" s="28" t="s">
        <v>721</v>
      </c>
      <c r="C62" s="91" t="s">
        <v>1872</v>
      </c>
      <c r="D62" s="68" t="s">
        <v>958</v>
      </c>
      <c r="E62" s="115">
        <v>220</v>
      </c>
    </row>
    <row r="63" spans="1:26" ht="27.6" x14ac:dyDescent="0.25">
      <c r="A63" s="167" t="s">
        <v>1873</v>
      </c>
      <c r="B63" s="28" t="s">
        <v>722</v>
      </c>
      <c r="C63" s="91" t="s">
        <v>1874</v>
      </c>
      <c r="D63" s="68" t="s">
        <v>958</v>
      </c>
      <c r="E63" s="115">
        <v>305</v>
      </c>
    </row>
    <row r="64" spans="1:26" ht="13.8" x14ac:dyDescent="0.25">
      <c r="A64" s="167" t="s">
        <v>1875</v>
      </c>
      <c r="B64" s="28" t="s">
        <v>723</v>
      </c>
      <c r="C64" s="91" t="s">
        <v>1876</v>
      </c>
      <c r="D64" s="68" t="s">
        <v>958</v>
      </c>
      <c r="E64" s="115">
        <v>1655</v>
      </c>
    </row>
    <row r="65" spans="1:5" ht="27.6" x14ac:dyDescent="0.25">
      <c r="A65" s="167" t="s">
        <v>1877</v>
      </c>
      <c r="B65" s="28" t="s">
        <v>724</v>
      </c>
      <c r="C65" s="91" t="s">
        <v>1878</v>
      </c>
      <c r="D65" s="68" t="s">
        <v>958</v>
      </c>
      <c r="E65" s="115">
        <v>355</v>
      </c>
    </row>
    <row r="66" spans="1:5" ht="27.6" x14ac:dyDescent="0.25">
      <c r="A66" s="167" t="s">
        <v>1879</v>
      </c>
      <c r="B66" s="28" t="s">
        <v>725</v>
      </c>
      <c r="C66" s="91" t="s">
        <v>1880</v>
      </c>
      <c r="D66" s="68" t="s">
        <v>958</v>
      </c>
      <c r="E66" s="115">
        <v>275</v>
      </c>
    </row>
    <row r="67" spans="1:5" ht="27.6" x14ac:dyDescent="0.25">
      <c r="A67" s="176" t="s">
        <v>1881</v>
      </c>
      <c r="B67" s="146" t="s">
        <v>726</v>
      </c>
      <c r="C67" s="147" t="s">
        <v>1882</v>
      </c>
      <c r="D67" s="68" t="s">
        <v>958</v>
      </c>
      <c r="E67" s="115">
        <v>355</v>
      </c>
    </row>
    <row r="68" spans="1:5" ht="27.6" x14ac:dyDescent="0.25">
      <c r="A68" s="174" t="s">
        <v>1883</v>
      </c>
      <c r="B68" s="28" t="s">
        <v>1273</v>
      </c>
      <c r="C68" s="91" t="s">
        <v>1884</v>
      </c>
      <c r="D68" s="68" t="s">
        <v>958</v>
      </c>
      <c r="E68" s="115">
        <v>405</v>
      </c>
    </row>
    <row r="69" spans="1:5" ht="27.6" x14ac:dyDescent="0.25">
      <c r="A69" s="154" t="s">
        <v>1885</v>
      </c>
      <c r="B69" s="28" t="s">
        <v>1274</v>
      </c>
      <c r="C69" s="91" t="s">
        <v>1886</v>
      </c>
      <c r="D69" s="68" t="s">
        <v>958</v>
      </c>
      <c r="E69" s="115">
        <v>395</v>
      </c>
    </row>
    <row r="70" spans="1:5" ht="13.8" x14ac:dyDescent="0.25">
      <c r="A70" s="167" t="s">
        <v>1887</v>
      </c>
      <c r="B70" s="28" t="s">
        <v>1275</v>
      </c>
      <c r="C70" s="91" t="s">
        <v>1888</v>
      </c>
      <c r="D70" s="68" t="s">
        <v>958</v>
      </c>
      <c r="E70" s="115">
        <v>1535</v>
      </c>
    </row>
    <row r="71" spans="1:5" ht="27.6" x14ac:dyDescent="0.25">
      <c r="A71" s="167" t="s">
        <v>1889</v>
      </c>
      <c r="B71" s="28" t="s">
        <v>1276</v>
      </c>
      <c r="C71" s="91" t="s">
        <v>1890</v>
      </c>
      <c r="D71" s="68" t="s">
        <v>958</v>
      </c>
      <c r="E71" s="115">
        <v>635</v>
      </c>
    </row>
  </sheetData>
  <mergeCells count="4">
    <mergeCell ref="A1:E1"/>
    <mergeCell ref="A22:E22"/>
    <mergeCell ref="A23:E23"/>
    <mergeCell ref="A3:E3"/>
  </mergeCells>
  <phoneticPr fontId="13" type="noConversion"/>
  <pageMargins left="0.6692913385826772" right="0.39370078740157483" top="0.51181102362204722" bottom="0.27559055118110237" header="0.15748031496062992" footer="0.19685039370078741"/>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AT56"/>
  <sheetViews>
    <sheetView topLeftCell="A46" zoomScaleNormal="100" zoomScaleSheetLayoutView="100" workbookViewId="0">
      <selection activeCell="B55" sqref="B55:E55"/>
    </sheetView>
  </sheetViews>
  <sheetFormatPr defaultColWidth="9.109375" defaultRowHeight="13.8" x14ac:dyDescent="0.25"/>
  <cols>
    <col min="1" max="1" width="13.44140625" style="35" customWidth="1"/>
    <col min="2" max="2" width="10.33203125" style="35" customWidth="1"/>
    <col min="3" max="3" width="45.6640625" style="35" customWidth="1"/>
    <col min="4" max="4" width="15" style="35" customWidth="1"/>
    <col min="5" max="5" width="12.6640625" style="158" customWidth="1"/>
    <col min="6" max="16384" width="9.109375" style="35"/>
  </cols>
  <sheetData>
    <row r="1" spans="1:46" s="175" customFormat="1" ht="33" customHeight="1" x14ac:dyDescent="0.25">
      <c r="A1" s="309" t="s">
        <v>280</v>
      </c>
      <c r="B1" s="309"/>
      <c r="C1" s="309"/>
      <c r="D1" s="309"/>
      <c r="E1" s="309"/>
    </row>
    <row r="2" spans="1:46" s="184" customFormat="1" ht="24.75" customHeight="1" x14ac:dyDescent="0.25">
      <c r="A2" s="151" t="s">
        <v>672</v>
      </c>
      <c r="B2" s="150" t="s">
        <v>671</v>
      </c>
      <c r="C2" s="150" t="s">
        <v>1207</v>
      </c>
      <c r="D2" s="150" t="s">
        <v>956</v>
      </c>
      <c r="E2" s="150" t="s">
        <v>55</v>
      </c>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row>
    <row r="3" spans="1:46" s="184" customFormat="1" ht="20.25" customHeight="1" x14ac:dyDescent="0.25">
      <c r="A3" s="307" t="s">
        <v>1206</v>
      </c>
      <c r="B3" s="308"/>
      <c r="C3" s="308"/>
      <c r="D3" s="308"/>
      <c r="E3" s="313"/>
      <c r="F3" s="188"/>
      <c r="G3" s="188"/>
      <c r="H3" s="188"/>
      <c r="I3" s="188"/>
      <c r="J3" s="188"/>
      <c r="K3" s="188"/>
      <c r="L3" s="188"/>
      <c r="M3" s="188"/>
      <c r="N3" s="188"/>
      <c r="O3" s="188"/>
      <c r="P3" s="188"/>
      <c r="Q3" s="188"/>
      <c r="R3" s="188"/>
      <c r="S3" s="188"/>
      <c r="T3" s="188"/>
      <c r="U3" s="188"/>
      <c r="V3" s="188"/>
      <c r="W3" s="188"/>
      <c r="X3" s="188"/>
      <c r="Y3" s="188"/>
      <c r="Z3" s="188"/>
    </row>
    <row r="4" spans="1:46" s="36" customFormat="1" ht="18" customHeight="1" x14ac:dyDescent="0.25">
      <c r="A4" s="305" t="s">
        <v>1542</v>
      </c>
      <c r="B4" s="306"/>
      <c r="C4" s="306"/>
      <c r="D4" s="306"/>
      <c r="E4" s="314"/>
    </row>
    <row r="5" spans="1:46" ht="27.6" x14ac:dyDescent="0.25">
      <c r="A5" s="167" t="s">
        <v>2100</v>
      </c>
      <c r="B5" s="28" t="s">
        <v>988</v>
      </c>
      <c r="C5" s="91" t="s">
        <v>2101</v>
      </c>
      <c r="D5" s="177" t="s">
        <v>958</v>
      </c>
      <c r="E5" s="85">
        <v>220</v>
      </c>
    </row>
    <row r="6" spans="1:46" ht="27.6" x14ac:dyDescent="0.25">
      <c r="A6" s="154" t="s">
        <v>2102</v>
      </c>
      <c r="B6" s="28" t="s">
        <v>989</v>
      </c>
      <c r="C6" s="91" t="s">
        <v>2103</v>
      </c>
      <c r="D6" s="177" t="s">
        <v>958</v>
      </c>
      <c r="E6" s="85">
        <v>220</v>
      </c>
    </row>
    <row r="7" spans="1:46" ht="27.6" x14ac:dyDescent="0.25">
      <c r="A7" s="167" t="s">
        <v>2104</v>
      </c>
      <c r="B7" s="28" t="s">
        <v>990</v>
      </c>
      <c r="C7" s="91" t="s">
        <v>2105</v>
      </c>
      <c r="D7" s="177" t="s">
        <v>958</v>
      </c>
      <c r="E7" s="85">
        <v>230</v>
      </c>
    </row>
    <row r="8" spans="1:46" ht="27.6" x14ac:dyDescent="0.25">
      <c r="A8" s="167" t="s">
        <v>2106</v>
      </c>
      <c r="B8" s="28" t="s">
        <v>991</v>
      </c>
      <c r="C8" s="91" t="s">
        <v>2107</v>
      </c>
      <c r="D8" s="177" t="s">
        <v>958</v>
      </c>
      <c r="E8" s="85">
        <v>230</v>
      </c>
    </row>
    <row r="9" spans="1:46" ht="27.6" x14ac:dyDescent="0.25">
      <c r="A9" s="167" t="s">
        <v>2108</v>
      </c>
      <c r="B9" s="28" t="s">
        <v>992</v>
      </c>
      <c r="C9" s="91" t="s">
        <v>2109</v>
      </c>
      <c r="D9" s="177" t="s">
        <v>958</v>
      </c>
      <c r="E9" s="85">
        <v>220</v>
      </c>
    </row>
    <row r="10" spans="1:46" ht="27.6" x14ac:dyDescent="0.25">
      <c r="A10" s="167" t="s">
        <v>2110</v>
      </c>
      <c r="B10" s="28" t="s">
        <v>993</v>
      </c>
      <c r="C10" s="91" t="s">
        <v>2111</v>
      </c>
      <c r="D10" s="177" t="s">
        <v>958</v>
      </c>
      <c r="E10" s="85">
        <v>305</v>
      </c>
    </row>
    <row r="11" spans="1:46" ht="27.6" x14ac:dyDescent="0.25">
      <c r="A11" s="167" t="s">
        <v>2112</v>
      </c>
      <c r="B11" s="28" t="s">
        <v>994</v>
      </c>
      <c r="C11" s="91" t="s">
        <v>2261</v>
      </c>
      <c r="D11" s="177" t="s">
        <v>958</v>
      </c>
      <c r="E11" s="85">
        <v>320</v>
      </c>
    </row>
    <row r="12" spans="1:46" ht="28.5" customHeight="1" x14ac:dyDescent="0.25">
      <c r="A12" s="167"/>
      <c r="B12" s="28" t="s">
        <v>995</v>
      </c>
      <c r="C12" s="91" t="s">
        <v>2113</v>
      </c>
      <c r="D12" s="177" t="s">
        <v>958</v>
      </c>
      <c r="E12" s="85">
        <v>220</v>
      </c>
    </row>
    <row r="13" spans="1:46" ht="27.6" x14ac:dyDescent="0.25">
      <c r="A13" s="167"/>
      <c r="B13" s="28" t="s">
        <v>996</v>
      </c>
      <c r="C13" s="91" t="s">
        <v>2114</v>
      </c>
      <c r="D13" s="177" t="s">
        <v>958</v>
      </c>
      <c r="E13" s="85">
        <v>250</v>
      </c>
    </row>
    <row r="14" spans="1:46" x14ac:dyDescent="0.25">
      <c r="A14" s="167" t="s">
        <v>2115</v>
      </c>
      <c r="B14" s="28" t="s">
        <v>997</v>
      </c>
      <c r="C14" s="91" t="s">
        <v>681</v>
      </c>
      <c r="D14" s="177" t="s">
        <v>958</v>
      </c>
      <c r="E14" s="85">
        <v>270</v>
      </c>
    </row>
    <row r="15" spans="1:46" ht="27.6" x14ac:dyDescent="0.25">
      <c r="A15" s="167" t="s">
        <v>2116</v>
      </c>
      <c r="B15" s="28" t="s">
        <v>998</v>
      </c>
      <c r="C15" s="91" t="s">
        <v>2117</v>
      </c>
      <c r="D15" s="177" t="s">
        <v>958</v>
      </c>
      <c r="E15" s="85">
        <v>320</v>
      </c>
    </row>
    <row r="16" spans="1:46" x14ac:dyDescent="0.25">
      <c r="A16" s="167" t="s">
        <v>2118</v>
      </c>
      <c r="B16" s="28" t="s">
        <v>999</v>
      </c>
      <c r="C16" s="91" t="s">
        <v>2119</v>
      </c>
      <c r="D16" s="177" t="s">
        <v>958</v>
      </c>
      <c r="E16" s="85">
        <v>430</v>
      </c>
    </row>
    <row r="17" spans="1:5" x14ac:dyDescent="0.25">
      <c r="A17" s="167" t="s">
        <v>2120</v>
      </c>
      <c r="B17" s="28" t="s">
        <v>1000</v>
      </c>
      <c r="C17" s="91" t="s">
        <v>2121</v>
      </c>
      <c r="D17" s="177" t="s">
        <v>958</v>
      </c>
      <c r="E17" s="85">
        <v>305</v>
      </c>
    </row>
    <row r="18" spans="1:5" x14ac:dyDescent="0.25">
      <c r="A18" s="167" t="s">
        <v>2122</v>
      </c>
      <c r="B18" s="28" t="s">
        <v>1001</v>
      </c>
      <c r="C18" s="91" t="s">
        <v>2123</v>
      </c>
      <c r="D18" s="177" t="s">
        <v>958</v>
      </c>
      <c r="E18" s="85">
        <v>305</v>
      </c>
    </row>
    <row r="19" spans="1:5" ht="15" customHeight="1" x14ac:dyDescent="0.25">
      <c r="A19" s="167" t="s">
        <v>2124</v>
      </c>
      <c r="B19" s="28" t="s">
        <v>1002</v>
      </c>
      <c r="C19" s="91" t="s">
        <v>2125</v>
      </c>
      <c r="D19" s="177" t="s">
        <v>958</v>
      </c>
      <c r="E19" s="85">
        <v>270</v>
      </c>
    </row>
    <row r="20" spans="1:5" ht="27.6" x14ac:dyDescent="0.25">
      <c r="A20" s="167" t="s">
        <v>2126</v>
      </c>
      <c r="B20" s="28" t="s">
        <v>1003</v>
      </c>
      <c r="C20" s="91" t="s">
        <v>2127</v>
      </c>
      <c r="D20" s="186" t="s">
        <v>958</v>
      </c>
      <c r="E20" s="110">
        <v>320</v>
      </c>
    </row>
    <row r="21" spans="1:5" ht="15.75" customHeight="1" x14ac:dyDescent="0.25">
      <c r="A21" s="167" t="s">
        <v>2128</v>
      </c>
      <c r="B21" s="28" t="s">
        <v>1004</v>
      </c>
      <c r="C21" s="91" t="s">
        <v>2129</v>
      </c>
      <c r="D21" s="186" t="s">
        <v>958</v>
      </c>
      <c r="E21" s="110">
        <v>350</v>
      </c>
    </row>
    <row r="22" spans="1:5" x14ac:dyDescent="0.25">
      <c r="A22" s="167" t="s">
        <v>2130</v>
      </c>
      <c r="B22" s="189" t="s">
        <v>2131</v>
      </c>
      <c r="C22" s="91" t="s">
        <v>2132</v>
      </c>
      <c r="D22" s="190" t="s">
        <v>958</v>
      </c>
      <c r="E22" s="110">
        <v>440</v>
      </c>
    </row>
    <row r="23" spans="1:5" x14ac:dyDescent="0.25">
      <c r="A23" s="167" t="s">
        <v>2133</v>
      </c>
      <c r="B23" s="28" t="s">
        <v>2134</v>
      </c>
      <c r="C23" s="91" t="s">
        <v>2135</v>
      </c>
      <c r="D23" s="190" t="s">
        <v>958</v>
      </c>
      <c r="E23" s="110">
        <v>530</v>
      </c>
    </row>
    <row r="24" spans="1:5" ht="27.6" x14ac:dyDescent="0.25">
      <c r="A24" s="167"/>
      <c r="B24" s="28" t="s">
        <v>1013</v>
      </c>
      <c r="C24" s="116" t="s">
        <v>2136</v>
      </c>
      <c r="D24" s="190" t="s">
        <v>958</v>
      </c>
      <c r="E24" s="110">
        <v>1350</v>
      </c>
    </row>
    <row r="25" spans="1:5" ht="27.6" x14ac:dyDescent="0.25">
      <c r="A25" s="174" t="s">
        <v>2137</v>
      </c>
      <c r="B25" s="146" t="s">
        <v>1014</v>
      </c>
      <c r="C25" s="147" t="s">
        <v>2138</v>
      </c>
      <c r="D25" s="190" t="s">
        <v>958</v>
      </c>
      <c r="E25" s="110">
        <v>350</v>
      </c>
    </row>
    <row r="26" spans="1:5" hidden="1" x14ac:dyDescent="0.25">
      <c r="A26" s="174"/>
      <c r="B26" s="240" t="s">
        <v>1015</v>
      </c>
      <c r="C26" s="91"/>
      <c r="D26" s="190"/>
      <c r="E26" s="110"/>
    </row>
    <row r="27" spans="1:5" ht="27.6" x14ac:dyDescent="0.25">
      <c r="A27" s="174" t="s">
        <v>2139</v>
      </c>
      <c r="B27" s="28" t="s">
        <v>1016</v>
      </c>
      <c r="C27" s="91" t="s">
        <v>2140</v>
      </c>
      <c r="D27" s="190" t="s">
        <v>958</v>
      </c>
      <c r="E27" s="159">
        <v>730</v>
      </c>
    </row>
    <row r="28" spans="1:5" ht="41.4" x14ac:dyDescent="0.25">
      <c r="A28" s="174" t="s">
        <v>2141</v>
      </c>
      <c r="B28" s="28" t="s">
        <v>1017</v>
      </c>
      <c r="C28" s="91" t="s">
        <v>2142</v>
      </c>
      <c r="D28" s="190" t="s">
        <v>958</v>
      </c>
      <c r="E28" s="159">
        <v>830</v>
      </c>
    </row>
    <row r="29" spans="1:5" ht="27.6" x14ac:dyDescent="0.25">
      <c r="A29" s="167" t="s">
        <v>2143</v>
      </c>
      <c r="B29" s="28" t="s">
        <v>1018</v>
      </c>
      <c r="C29" s="91" t="s">
        <v>2144</v>
      </c>
      <c r="D29" s="190" t="s">
        <v>958</v>
      </c>
      <c r="E29" s="159">
        <v>810</v>
      </c>
    </row>
    <row r="30" spans="1:5" x14ac:dyDescent="0.25">
      <c r="A30" s="167"/>
      <c r="B30" s="28" t="s">
        <v>1019</v>
      </c>
      <c r="C30" s="91" t="s">
        <v>2147</v>
      </c>
      <c r="D30" s="190" t="s">
        <v>958</v>
      </c>
      <c r="E30" s="159">
        <v>495</v>
      </c>
    </row>
    <row r="31" spans="1:5" ht="27.6" x14ac:dyDescent="0.25">
      <c r="A31" s="167" t="s">
        <v>2148</v>
      </c>
      <c r="B31" s="28" t="s">
        <v>56</v>
      </c>
      <c r="C31" s="91" t="s">
        <v>39</v>
      </c>
      <c r="D31" s="190" t="s">
        <v>958</v>
      </c>
      <c r="E31" s="159">
        <v>1220</v>
      </c>
    </row>
    <row r="32" spans="1:5" x14ac:dyDescent="0.25">
      <c r="A32" s="167" t="s">
        <v>2149</v>
      </c>
      <c r="B32" s="28" t="s">
        <v>57</v>
      </c>
      <c r="C32" s="91" t="s">
        <v>40</v>
      </c>
      <c r="D32" s="190" t="s">
        <v>958</v>
      </c>
      <c r="E32" s="159">
        <v>1350</v>
      </c>
    </row>
    <row r="33" spans="1:5" hidden="1" x14ac:dyDescent="0.25">
      <c r="A33" s="167"/>
      <c r="B33" s="241" t="s">
        <v>418</v>
      </c>
      <c r="C33" s="91"/>
      <c r="D33" s="190"/>
      <c r="E33" s="159"/>
    </row>
    <row r="34" spans="1:5" ht="27.6" x14ac:dyDescent="0.25">
      <c r="A34" s="167" t="s">
        <v>2150</v>
      </c>
      <c r="B34" s="28" t="s">
        <v>1278</v>
      </c>
      <c r="C34" s="91" t="s">
        <v>2151</v>
      </c>
      <c r="D34" s="190" t="s">
        <v>958</v>
      </c>
      <c r="E34" s="159">
        <v>450</v>
      </c>
    </row>
    <row r="35" spans="1:5" ht="27.6" x14ac:dyDescent="0.25">
      <c r="A35" s="119" t="s">
        <v>2154</v>
      </c>
      <c r="B35" s="120" t="s">
        <v>95</v>
      </c>
      <c r="C35" s="30" t="s">
        <v>2441</v>
      </c>
      <c r="D35" s="190" t="s">
        <v>958</v>
      </c>
      <c r="E35" s="117">
        <v>450</v>
      </c>
    </row>
    <row r="36" spans="1:5" ht="27.6" x14ac:dyDescent="0.25">
      <c r="A36" s="119" t="s">
        <v>2155</v>
      </c>
      <c r="B36" s="120" t="s">
        <v>1396</v>
      </c>
      <c r="C36" s="30" t="s">
        <v>2156</v>
      </c>
      <c r="D36" s="190" t="s">
        <v>958</v>
      </c>
      <c r="E36" s="117">
        <v>1550</v>
      </c>
    </row>
    <row r="37" spans="1:5" ht="27.6" x14ac:dyDescent="0.25">
      <c r="A37" s="119" t="s">
        <v>2157</v>
      </c>
      <c r="B37" s="120" t="s">
        <v>1397</v>
      </c>
      <c r="C37" s="30" t="s">
        <v>2158</v>
      </c>
      <c r="D37" s="190" t="s">
        <v>958</v>
      </c>
      <c r="E37" s="117">
        <v>860</v>
      </c>
    </row>
    <row r="38" spans="1:5" ht="21.75" customHeight="1" x14ac:dyDescent="0.25">
      <c r="A38" s="293" t="s">
        <v>1201</v>
      </c>
      <c r="B38" s="293"/>
      <c r="C38" s="293"/>
      <c r="D38" s="293"/>
      <c r="E38" s="293"/>
    </row>
    <row r="39" spans="1:5" ht="27.6" x14ac:dyDescent="0.25">
      <c r="A39" s="167" t="s">
        <v>2159</v>
      </c>
      <c r="B39" s="28" t="s">
        <v>686</v>
      </c>
      <c r="C39" s="91" t="s">
        <v>2160</v>
      </c>
      <c r="D39" s="177" t="s">
        <v>958</v>
      </c>
      <c r="E39" s="85">
        <v>360</v>
      </c>
    </row>
    <row r="40" spans="1:5" ht="27.6" x14ac:dyDescent="0.25">
      <c r="A40" s="167" t="s">
        <v>2161</v>
      </c>
      <c r="B40" s="28" t="s">
        <v>1229</v>
      </c>
      <c r="C40" s="91" t="s">
        <v>2162</v>
      </c>
      <c r="D40" s="177" t="s">
        <v>958</v>
      </c>
      <c r="E40" s="85">
        <v>390</v>
      </c>
    </row>
    <row r="41" spans="1:5" ht="27.6" x14ac:dyDescent="0.25">
      <c r="A41" s="167" t="s">
        <v>2163</v>
      </c>
      <c r="B41" s="28" t="s">
        <v>1230</v>
      </c>
      <c r="C41" s="91" t="s">
        <v>2164</v>
      </c>
      <c r="D41" s="177" t="s">
        <v>958</v>
      </c>
      <c r="E41" s="85">
        <v>440</v>
      </c>
    </row>
    <row r="42" spans="1:5" ht="27.6" x14ac:dyDescent="0.25">
      <c r="A42" s="167" t="s">
        <v>2165</v>
      </c>
      <c r="B42" s="28" t="s">
        <v>1231</v>
      </c>
      <c r="C42" s="91" t="s">
        <v>2166</v>
      </c>
      <c r="D42" s="177" t="s">
        <v>958</v>
      </c>
      <c r="E42" s="85">
        <v>440</v>
      </c>
    </row>
    <row r="43" spans="1:5" ht="27.6" x14ac:dyDescent="0.25">
      <c r="A43" s="167" t="s">
        <v>2167</v>
      </c>
      <c r="B43" s="28" t="s">
        <v>1232</v>
      </c>
      <c r="C43" s="91" t="s">
        <v>2265</v>
      </c>
      <c r="D43" s="177" t="s">
        <v>958</v>
      </c>
      <c r="E43" s="85">
        <v>260</v>
      </c>
    </row>
    <row r="44" spans="1:5" ht="27.6" x14ac:dyDescent="0.25">
      <c r="A44" s="167" t="s">
        <v>2168</v>
      </c>
      <c r="B44" s="28" t="s">
        <v>1233</v>
      </c>
      <c r="C44" s="91" t="s">
        <v>2169</v>
      </c>
      <c r="D44" s="177" t="s">
        <v>958</v>
      </c>
      <c r="E44" s="85">
        <v>300</v>
      </c>
    </row>
    <row r="45" spans="1:5" ht="27.6" x14ac:dyDescent="0.25">
      <c r="A45" s="167" t="s">
        <v>2170</v>
      </c>
      <c r="B45" s="28" t="s">
        <v>1234</v>
      </c>
      <c r="C45" s="91" t="s">
        <v>2171</v>
      </c>
      <c r="D45" s="177" t="s">
        <v>958</v>
      </c>
      <c r="E45" s="85">
        <v>300</v>
      </c>
    </row>
    <row r="46" spans="1:5" ht="27.6" x14ac:dyDescent="0.25">
      <c r="A46" s="167" t="s">
        <v>2172</v>
      </c>
      <c r="B46" s="28" t="s">
        <v>121</v>
      </c>
      <c r="C46" s="91" t="s">
        <v>2173</v>
      </c>
      <c r="D46" s="177" t="s">
        <v>958</v>
      </c>
      <c r="E46" s="85">
        <v>330</v>
      </c>
    </row>
    <row r="47" spans="1:5" ht="27.6" x14ac:dyDescent="0.25">
      <c r="A47" s="167" t="s">
        <v>2174</v>
      </c>
      <c r="B47" s="28" t="s">
        <v>37</v>
      </c>
      <c r="C47" s="91" t="s">
        <v>2175</v>
      </c>
      <c r="D47" s="177" t="s">
        <v>958</v>
      </c>
      <c r="E47" s="85">
        <v>330</v>
      </c>
    </row>
    <row r="48" spans="1:5" ht="30" customHeight="1" x14ac:dyDescent="0.25">
      <c r="A48" s="174" t="s">
        <v>2176</v>
      </c>
      <c r="B48" s="28" t="s">
        <v>38</v>
      </c>
      <c r="C48" s="91" t="s">
        <v>2177</v>
      </c>
      <c r="D48" s="177" t="s">
        <v>958</v>
      </c>
      <c r="E48" s="85">
        <v>470</v>
      </c>
    </row>
    <row r="49" spans="1:5" ht="27.6" x14ac:dyDescent="0.25">
      <c r="A49" s="174" t="s">
        <v>2178</v>
      </c>
      <c r="B49" s="28" t="s">
        <v>120</v>
      </c>
      <c r="C49" s="91" t="s">
        <v>2255</v>
      </c>
      <c r="D49" s="177" t="s">
        <v>958</v>
      </c>
      <c r="E49" s="85">
        <v>330</v>
      </c>
    </row>
    <row r="50" spans="1:5" ht="41.4" x14ac:dyDescent="0.25">
      <c r="A50" s="167" t="s">
        <v>2179</v>
      </c>
      <c r="B50" s="28" t="s">
        <v>281</v>
      </c>
      <c r="C50" s="29" t="s">
        <v>2180</v>
      </c>
      <c r="D50" s="177" t="s">
        <v>958</v>
      </c>
      <c r="E50" s="85">
        <v>370</v>
      </c>
    </row>
    <row r="51" spans="1:5" ht="27.6" x14ac:dyDescent="0.25">
      <c r="A51" s="76" t="s">
        <v>2181</v>
      </c>
      <c r="B51" s="171" t="s">
        <v>2182</v>
      </c>
      <c r="C51" s="116" t="s">
        <v>2183</v>
      </c>
      <c r="D51" s="177" t="s">
        <v>958</v>
      </c>
      <c r="E51" s="85">
        <v>670</v>
      </c>
    </row>
    <row r="52" spans="1:5" ht="27.6" x14ac:dyDescent="0.25">
      <c r="A52" s="244" t="s">
        <v>2145</v>
      </c>
      <c r="B52" s="171" t="s">
        <v>2256</v>
      </c>
      <c r="C52" s="91" t="s">
        <v>2146</v>
      </c>
      <c r="D52" s="190" t="s">
        <v>958</v>
      </c>
      <c r="E52" s="159">
        <v>750</v>
      </c>
    </row>
    <row r="53" spans="1:5" ht="21.75" customHeight="1" x14ac:dyDescent="0.25">
      <c r="A53" s="287" t="s">
        <v>2260</v>
      </c>
      <c r="B53" s="287"/>
      <c r="C53" s="287"/>
      <c r="D53" s="287"/>
      <c r="E53" s="287"/>
    </row>
    <row r="54" spans="1:5" ht="32.25" customHeight="1" x14ac:dyDescent="0.25">
      <c r="A54" s="174" t="s">
        <v>2184</v>
      </c>
      <c r="B54" s="146" t="s">
        <v>1235</v>
      </c>
      <c r="C54" s="147" t="s">
        <v>2185</v>
      </c>
      <c r="D54" s="190" t="s">
        <v>958</v>
      </c>
      <c r="E54" s="110">
        <v>620</v>
      </c>
    </row>
    <row r="55" spans="1:5" ht="41.4" x14ac:dyDescent="0.25">
      <c r="A55" s="154" t="s">
        <v>2186</v>
      </c>
      <c r="B55" s="28" t="s">
        <v>1236</v>
      </c>
      <c r="C55" s="91" t="s">
        <v>2187</v>
      </c>
      <c r="D55" s="176" t="s">
        <v>958</v>
      </c>
      <c r="E55" s="110">
        <v>600</v>
      </c>
    </row>
    <row r="56" spans="1:5" ht="41.4" x14ac:dyDescent="0.25">
      <c r="A56" s="119" t="s">
        <v>2152</v>
      </c>
      <c r="B56" s="28" t="s">
        <v>2257</v>
      </c>
      <c r="C56" s="30" t="s">
        <v>2153</v>
      </c>
      <c r="D56" s="190" t="s">
        <v>958</v>
      </c>
      <c r="E56" s="117">
        <v>690</v>
      </c>
    </row>
  </sheetData>
  <mergeCells count="5">
    <mergeCell ref="A1:E1"/>
    <mergeCell ref="A3:E3"/>
    <mergeCell ref="A4:E4"/>
    <mergeCell ref="A38:E38"/>
    <mergeCell ref="A53:E53"/>
  </mergeCells>
  <phoneticPr fontId="0" type="noConversion"/>
  <pageMargins left="0.6692913385826772" right="0.39370078740157483" top="0.51181102362204722" bottom="0.39370078740157483" header="0.19685039370078741" footer="0.19685039370078741"/>
  <pageSetup paperSize="9" scale="96" fitToHeight="0" orientation="portrait" verticalDpi="7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39</vt:i4>
      </vt:variant>
      <vt:variant>
        <vt:lpstr>Именованные диапазоны</vt:lpstr>
      </vt:variant>
      <vt:variant>
        <vt:i4>25</vt:i4>
      </vt:variant>
    </vt:vector>
  </HeadingPairs>
  <TitlesOfParts>
    <vt:vector size="64" baseType="lpstr">
      <vt:lpstr>титул</vt:lpstr>
      <vt:lpstr>1.АПП</vt:lpstr>
      <vt:lpstr>2.Cтационар</vt:lpstr>
      <vt:lpstr>3.Амб.операции</vt:lpstr>
      <vt:lpstr>4.Хирургия</vt:lpstr>
      <vt:lpstr>5.Процедуры</vt:lpstr>
      <vt:lpstr>6.1.Клинические</vt:lpstr>
      <vt:lpstr>6.2.Биохимия</vt:lpstr>
      <vt:lpstr>6.3.Иммунология</vt:lpstr>
      <vt:lpstr>6.4.ИФА</vt:lpstr>
      <vt:lpstr>6.5.Гистология</vt:lpstr>
      <vt:lpstr>6.6.Цитология</vt:lpstr>
      <vt:lpstr>6.8.ПЦР</vt:lpstr>
      <vt:lpstr>6.9.БАК</vt:lpstr>
      <vt:lpstr>7.Рентген</vt:lpstr>
      <vt:lpstr>7.2.КТ</vt:lpstr>
      <vt:lpstr>7.3.МРТ</vt:lpstr>
      <vt:lpstr>7.5.Радиоизотоп</vt:lpstr>
      <vt:lpstr>8.УЗИ</vt:lpstr>
      <vt:lpstr>9.Эндоскопия</vt:lpstr>
      <vt:lpstr>10.ЭКГ</vt:lpstr>
      <vt:lpstr>11.Физиолечение</vt:lpstr>
      <vt:lpstr>12.Массаж, ЛФК</vt:lpstr>
      <vt:lpstr>13.Прочие</vt:lpstr>
      <vt:lpstr>Уролог</vt:lpstr>
      <vt:lpstr>14.Ангиография</vt:lpstr>
      <vt:lpstr>15.Анестезиология</vt:lpstr>
      <vt:lpstr>16.Сервис</vt:lpstr>
      <vt:lpstr>17.ПАО</vt:lpstr>
      <vt:lpstr>18.Кардиохирургия</vt:lpstr>
      <vt:lpstr>19.Логопед</vt:lpstr>
      <vt:lpstr>20.Нейрохирургия</vt:lpstr>
      <vt:lpstr>21.Сосудистая</vt:lpstr>
      <vt:lpstr>22.Неврология</vt:lpstr>
      <vt:lpstr>23.РИК</vt:lpstr>
      <vt:lpstr>24.Травматология</vt:lpstr>
      <vt:lpstr>25.Телемониторинг</vt:lpstr>
      <vt:lpstr>26.Онкология</vt:lpstr>
      <vt:lpstr>27.Экскурсия</vt:lpstr>
      <vt:lpstr>'1.АПП'!Заголовки_для_печати</vt:lpstr>
      <vt:lpstr>'12.Массаж, ЛФК'!Заголовки_для_печати</vt:lpstr>
      <vt:lpstr>'13.Прочие'!Заголовки_для_печати</vt:lpstr>
      <vt:lpstr>'17.ПАО'!Заголовки_для_печати</vt:lpstr>
      <vt:lpstr>'3.Амб.операции'!Заголовки_для_печати</vt:lpstr>
      <vt:lpstr>'5.Процедуры'!Заголовки_для_печати</vt:lpstr>
      <vt:lpstr>'6.1.Клинические'!Заголовки_для_печати</vt:lpstr>
      <vt:lpstr>'6.2.Биохимия'!Заголовки_для_печати</vt:lpstr>
      <vt:lpstr>'6.5.Гистология'!Заголовки_для_печати</vt:lpstr>
      <vt:lpstr>'6.9.БАК'!Заголовки_для_печати</vt:lpstr>
      <vt:lpstr>'7.3.МРТ'!Заголовки_для_печати</vt:lpstr>
      <vt:lpstr>'7.Рентген'!Заголовки_для_печати</vt:lpstr>
      <vt:lpstr>'8.УЗИ'!Заголовки_для_печати</vt:lpstr>
      <vt:lpstr>'12.Массаж, ЛФК'!Область_печати</vt:lpstr>
      <vt:lpstr>'14.Ангиография'!Область_печати</vt:lpstr>
      <vt:lpstr>'15.Анестезиология'!Область_печати</vt:lpstr>
      <vt:lpstr>'17.ПАО'!Область_печати</vt:lpstr>
      <vt:lpstr>'18.Кардиохирургия'!Область_печати</vt:lpstr>
      <vt:lpstr>'2.Cтационар'!Область_печати</vt:lpstr>
      <vt:lpstr>'4.Хирургия'!Область_печати</vt:lpstr>
      <vt:lpstr>'5.Процедуры'!Область_печати</vt:lpstr>
      <vt:lpstr>'6.4.ИФА'!Область_печати</vt:lpstr>
      <vt:lpstr>'6.5.Гистология'!Область_печати</vt:lpstr>
      <vt:lpstr>'7.3.МРТ'!Область_печати</vt:lpstr>
      <vt:lpstr>'8.УЗИ'!Область_печати</vt:lpstr>
    </vt:vector>
  </TitlesOfParts>
  <Company>Управление здравоохранения</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отдел ЭАиФ Лихачева Н.К.</dc:creator>
  <cp:lastModifiedBy>user_omo-1</cp:lastModifiedBy>
  <cp:lastPrinted>2020-07-02T12:37:15Z</cp:lastPrinted>
  <dcterms:created xsi:type="dcterms:W3CDTF">1999-12-23T12:24:45Z</dcterms:created>
  <dcterms:modified xsi:type="dcterms:W3CDTF">2020-07-02T13:05:24Z</dcterms:modified>
</cp:coreProperties>
</file>